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autoCompressPictures="0" defaultThemeVersion="124226"/>
  <mc:AlternateContent xmlns:mc="http://schemas.openxmlformats.org/markup-compatibility/2006">
    <mc:Choice Requires="x15">
      <x15ac:absPath xmlns:x15ac="http://schemas.microsoft.com/office/spreadsheetml/2010/11/ac" url="C:\Users\Giulia\Dropbox (ADG &amp; Partners)\ADG &amp; Partners (copy)\Clienti\RETI AMBIENTE\1. RETIAMBIENTE\5. DOCUMENTI SISTEMA 37001\PTPCT Gruppo\"/>
    </mc:Choice>
  </mc:AlternateContent>
  <xr:revisionPtr revIDLastSave="0" documentId="13_ncr:1_{05D3C479-92CD-4C6F-9568-938AC83E43EE}" xr6:coauthVersionLast="47" xr6:coauthVersionMax="47" xr10:uidLastSave="{00000000-0000-0000-0000-000000000000}"/>
  <bookViews>
    <workbookView xWindow="-23148" yWindow="-108" windowWidth="23256" windowHeight="12576" xr2:uid="{00000000-000D-0000-FFFF-FFFF00000000}"/>
  </bookViews>
  <sheets>
    <sheet name="Intestazione" sheetId="57" r:id="rId1"/>
    <sheet name="REA" sheetId="59" r:id="rId2"/>
  </sheets>
  <externalReferences>
    <externalReference r:id="rId3"/>
  </externalReferences>
  <definedNames>
    <definedName name="_xlnm._FilterDatabase" localSheetId="1" hidden="1">REA!$A$3:$AU$67</definedName>
    <definedName name="_Hlk97901423" localSheetId="0">Intestazione!#REF!</definedName>
    <definedName name="a" localSheetId="0">#REF!</definedName>
    <definedName name="a">#REF!</definedName>
    <definedName name="abx">[1]Tabelle!$K$14:$K$17</definedName>
    <definedName name="complessità_processo" localSheetId="0">#REF!</definedName>
    <definedName name="complessità_processo">#REF!</definedName>
    <definedName name="controlli" localSheetId="0">#REF!</definedName>
    <definedName name="controlli">#REF!</definedName>
    <definedName name="discrezionalità" localSheetId="0">#REF!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[1]Tabelle!$K$14:$L$17</definedName>
    <definedName name="indice_complessita" localSheetId="0">#REF!</definedName>
    <definedName name="indice_complessita">#REF!</definedName>
    <definedName name="indice_controlli" localSheetId="0">#REF!</definedName>
    <definedName name="indice_controlli">#REF!</definedName>
    <definedName name="indice_discrezionalita" localSheetId="0">#REF!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[1]Tabelle!$K$19:$L$22</definedName>
    <definedName name="rilevanza_esterna" localSheetId="0">#REF!</definedName>
    <definedName name="rilevanza_esterna">#REF!</definedName>
    <definedName name="si" localSheetId="0">#REF!</definedName>
    <definedName name="si">#REF!</definedName>
    <definedName name="valore_economico" localSheetId="0">#REF!</definedName>
    <definedName name="valore_economico">#REF!</definedName>
  </definedNames>
  <calcPr calcId="18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AC67" i="59" l="1"/>
  <c r="V67" i="59"/>
  <c r="S67" i="59"/>
  <c r="AC66" i="59"/>
  <c r="V66" i="59"/>
  <c r="S66" i="59"/>
  <c r="AC65" i="59"/>
  <c r="V65" i="59"/>
  <c r="S65" i="59"/>
  <c r="W65" i="59" s="1"/>
  <c r="AC64" i="59"/>
  <c r="V64" i="59"/>
  <c r="S64" i="59"/>
  <c r="AC63" i="59"/>
  <c r="V63" i="59"/>
  <c r="S63" i="59"/>
  <c r="AC62" i="59"/>
  <c r="V62" i="59"/>
  <c r="S62" i="59"/>
  <c r="AC61" i="59"/>
  <c r="V61" i="59"/>
  <c r="S61" i="59"/>
  <c r="AC60" i="59"/>
  <c r="V60" i="59"/>
  <c r="S60" i="59"/>
  <c r="AC59" i="59"/>
  <c r="V59" i="59"/>
  <c r="S59" i="59"/>
  <c r="AC58" i="59"/>
  <c r="V58" i="59"/>
  <c r="S58" i="59"/>
  <c r="AC57" i="59"/>
  <c r="V57" i="59"/>
  <c r="S57" i="59"/>
  <c r="W57" i="59" s="1"/>
  <c r="AC56" i="59"/>
  <c r="V56" i="59"/>
  <c r="S56" i="59"/>
  <c r="AC55" i="59"/>
  <c r="V55" i="59"/>
  <c r="S55" i="59"/>
  <c r="AC54" i="59"/>
  <c r="V54" i="59"/>
  <c r="S54" i="59"/>
  <c r="AC53" i="59"/>
  <c r="V53" i="59"/>
  <c r="S53" i="59"/>
  <c r="AC52" i="59"/>
  <c r="V52" i="59"/>
  <c r="S52" i="59"/>
  <c r="AC51" i="59"/>
  <c r="V51" i="59"/>
  <c r="S51" i="59"/>
  <c r="AC50" i="59"/>
  <c r="V50" i="59"/>
  <c r="S50" i="59"/>
  <c r="AC49" i="59"/>
  <c r="V49" i="59"/>
  <c r="S49" i="59"/>
  <c r="W49" i="59" s="1"/>
  <c r="AC48" i="59"/>
  <c r="V48" i="59"/>
  <c r="S48" i="59"/>
  <c r="AC47" i="59"/>
  <c r="V47" i="59"/>
  <c r="S47" i="59"/>
  <c r="AC46" i="59"/>
  <c r="V46" i="59"/>
  <c r="S46" i="59"/>
  <c r="AC45" i="59"/>
  <c r="V45" i="59"/>
  <c r="S45" i="59"/>
  <c r="W45" i="59" s="1"/>
  <c r="AC44" i="59"/>
  <c r="V44" i="59"/>
  <c r="S44" i="59"/>
  <c r="AC43" i="59"/>
  <c r="V43" i="59"/>
  <c r="S43" i="59"/>
  <c r="AC42" i="59"/>
  <c r="V42" i="59"/>
  <c r="S42" i="59"/>
  <c r="AC41" i="59"/>
  <c r="V41" i="59"/>
  <c r="S41" i="59"/>
  <c r="AC40" i="59"/>
  <c r="V40" i="59"/>
  <c r="S40" i="59"/>
  <c r="AC39" i="59"/>
  <c r="V39" i="59"/>
  <c r="S39" i="59"/>
  <c r="AC38" i="59"/>
  <c r="V38" i="59"/>
  <c r="S38" i="59"/>
  <c r="AC37" i="59"/>
  <c r="V37" i="59"/>
  <c r="S37" i="59"/>
  <c r="AC36" i="59"/>
  <c r="V36" i="59"/>
  <c r="S36" i="59"/>
  <c r="W36" i="59" s="1"/>
  <c r="AC35" i="59"/>
  <c r="V35" i="59"/>
  <c r="S35" i="59"/>
  <c r="AC34" i="59"/>
  <c r="V34" i="59"/>
  <c r="S34" i="59"/>
  <c r="AC33" i="59"/>
  <c r="V33" i="59"/>
  <c r="S33" i="59"/>
  <c r="AC32" i="59"/>
  <c r="V32" i="59"/>
  <c r="S32" i="59"/>
  <c r="AC31" i="59"/>
  <c r="V31" i="59"/>
  <c r="S31" i="59"/>
  <c r="AC30" i="59"/>
  <c r="V30" i="59"/>
  <c r="S30" i="59"/>
  <c r="AC29" i="59"/>
  <c r="V29" i="59"/>
  <c r="S29" i="59"/>
  <c r="AC28" i="59"/>
  <c r="V28" i="59"/>
  <c r="S28" i="59"/>
  <c r="W28" i="59" s="1"/>
  <c r="AC27" i="59"/>
  <c r="V27" i="59"/>
  <c r="S27" i="59"/>
  <c r="AC26" i="59"/>
  <c r="V26" i="59"/>
  <c r="S26" i="59"/>
  <c r="AC25" i="59"/>
  <c r="V25" i="59"/>
  <c r="S25" i="59"/>
  <c r="AC24" i="59"/>
  <c r="V24" i="59"/>
  <c r="S24" i="59"/>
  <c r="AC23" i="59"/>
  <c r="V23" i="59"/>
  <c r="S23" i="59"/>
  <c r="AC22" i="59"/>
  <c r="V22" i="59"/>
  <c r="S22" i="59"/>
  <c r="AC21" i="59"/>
  <c r="V21" i="59"/>
  <c r="S21" i="59"/>
  <c r="W21" i="59" s="1"/>
  <c r="AC20" i="59"/>
  <c r="V20" i="59"/>
  <c r="S20" i="59"/>
  <c r="W20" i="59" s="1"/>
  <c r="AC19" i="59"/>
  <c r="V19" i="59"/>
  <c r="S19" i="59"/>
  <c r="AC18" i="59"/>
  <c r="V18" i="59"/>
  <c r="S18" i="59"/>
  <c r="AC17" i="59"/>
  <c r="V17" i="59"/>
  <c r="S17" i="59"/>
  <c r="W17" i="59" s="1"/>
  <c r="X17" i="59" s="1"/>
  <c r="AC16" i="59"/>
  <c r="V16" i="59"/>
  <c r="S16" i="59"/>
  <c r="AC15" i="59"/>
  <c r="V15" i="59"/>
  <c r="S15" i="59"/>
  <c r="AC14" i="59"/>
  <c r="V14" i="59"/>
  <c r="S14" i="59"/>
  <c r="AC13" i="59"/>
  <c r="V13" i="59"/>
  <c r="S13" i="59"/>
  <c r="AC12" i="59"/>
  <c r="V12" i="59"/>
  <c r="S12" i="59"/>
  <c r="W12" i="59" s="1"/>
  <c r="AC11" i="59"/>
  <c r="V11" i="59"/>
  <c r="S11" i="59"/>
  <c r="AC10" i="59"/>
  <c r="V10" i="59"/>
  <c r="S10" i="59"/>
  <c r="AC9" i="59"/>
  <c r="V9" i="59"/>
  <c r="S9" i="59"/>
  <c r="W9" i="59" s="1"/>
  <c r="X9" i="59" s="1"/>
  <c r="AC8" i="59"/>
  <c r="V8" i="59"/>
  <c r="S8" i="59"/>
  <c r="AC7" i="59"/>
  <c r="V7" i="59"/>
  <c r="S7" i="59"/>
  <c r="AC6" i="59"/>
  <c r="V6" i="59"/>
  <c r="W6" i="59" s="1"/>
  <c r="S6" i="59"/>
  <c r="AC5" i="59"/>
  <c r="V5" i="59"/>
  <c r="S5" i="59"/>
  <c r="AC4" i="59"/>
  <c r="V4" i="59"/>
  <c r="S4" i="59"/>
  <c r="W4" i="59" s="1"/>
  <c r="W7" i="59" l="1"/>
  <c r="AD7" i="59" s="1"/>
  <c r="AE7" i="59" s="1"/>
  <c r="W31" i="59"/>
  <c r="W32" i="59"/>
  <c r="X32" i="59" s="1"/>
  <c r="W40" i="59"/>
  <c r="X40" i="59" s="1"/>
  <c r="W48" i="59"/>
  <c r="X48" i="59" s="1"/>
  <c r="W56" i="59"/>
  <c r="X56" i="59" s="1"/>
  <c r="W64" i="59"/>
  <c r="X64" i="59" s="1"/>
  <c r="W10" i="59"/>
  <c r="X10" i="59" s="1"/>
  <c r="W15" i="59"/>
  <c r="AD15" i="59" s="1"/>
  <c r="AE15" i="59" s="1"/>
  <c r="W23" i="59"/>
  <c r="AD23" i="59" s="1"/>
  <c r="AE23" i="59" s="1"/>
  <c r="W26" i="59"/>
  <c r="X26" i="59" s="1"/>
  <c r="W42" i="59"/>
  <c r="X42" i="59" s="1"/>
  <c r="W50" i="59"/>
  <c r="X50" i="59" s="1"/>
  <c r="W58" i="59"/>
  <c r="X58" i="59" s="1"/>
  <c r="W66" i="59"/>
  <c r="X66" i="59" s="1"/>
  <c r="W24" i="59"/>
  <c r="X24" i="59" s="1"/>
  <c r="W27" i="59"/>
  <c r="AD27" i="59" s="1"/>
  <c r="AE27" i="59" s="1"/>
  <c r="W8" i="59"/>
  <c r="X8" i="59" s="1"/>
  <c r="W16" i="59"/>
  <c r="X16" i="59" s="1"/>
  <c r="W19" i="59"/>
  <c r="X19" i="59" s="1"/>
  <c r="W29" i="59"/>
  <c r="X29" i="59" s="1"/>
  <c r="W39" i="59"/>
  <c r="X39" i="59" s="1"/>
  <c r="W47" i="59"/>
  <c r="X47" i="59" s="1"/>
  <c r="W55" i="59"/>
  <c r="X55" i="59" s="1"/>
  <c r="W63" i="59"/>
  <c r="AD63" i="59" s="1"/>
  <c r="AE63" i="59" s="1"/>
  <c r="W22" i="59"/>
  <c r="X22" i="59" s="1"/>
  <c r="W30" i="59"/>
  <c r="AD30" i="59" s="1"/>
  <c r="AE30" i="59" s="1"/>
  <c r="W35" i="59"/>
  <c r="X35" i="59" s="1"/>
  <c r="W43" i="59"/>
  <c r="X43" i="59" s="1"/>
  <c r="W51" i="59"/>
  <c r="AD51" i="59" s="1"/>
  <c r="AE51" i="59" s="1"/>
  <c r="W59" i="59"/>
  <c r="X59" i="59" s="1"/>
  <c r="AD56" i="59"/>
  <c r="AE56" i="59" s="1"/>
  <c r="AD17" i="59"/>
  <c r="AE17" i="59" s="1"/>
  <c r="W34" i="59"/>
  <c r="X34" i="59" s="1"/>
  <c r="W41" i="59"/>
  <c r="X41" i="59" s="1"/>
  <c r="W46" i="59"/>
  <c r="X46" i="59" s="1"/>
  <c r="W53" i="59"/>
  <c r="AD53" i="59" s="1"/>
  <c r="AE53" i="59" s="1"/>
  <c r="W62" i="59"/>
  <c r="AD62" i="59" s="1"/>
  <c r="AE62" i="59" s="1"/>
  <c r="AD40" i="59"/>
  <c r="AE40" i="59" s="1"/>
  <c r="W11" i="59"/>
  <c r="X11" i="59" s="1"/>
  <c r="W18" i="59"/>
  <c r="X18" i="59" s="1"/>
  <c r="W25" i="59"/>
  <c r="AD25" i="59" s="1"/>
  <c r="AE25" i="59" s="1"/>
  <c r="W37" i="59"/>
  <c r="X37" i="59" s="1"/>
  <c r="W44" i="59"/>
  <c r="AD44" i="59" s="1"/>
  <c r="AE44" i="59" s="1"/>
  <c r="W60" i="59"/>
  <c r="X60" i="59" s="1"/>
  <c r="W67" i="59"/>
  <c r="AD67" i="59" s="1"/>
  <c r="AE67" i="59" s="1"/>
  <c r="AD64" i="59"/>
  <c r="AE64" i="59" s="1"/>
  <c r="W14" i="59"/>
  <c r="X14" i="59" s="1"/>
  <c r="W54" i="59"/>
  <c r="AD54" i="59" s="1"/>
  <c r="AE54" i="59" s="1"/>
  <c r="W61" i="59"/>
  <c r="X61" i="59" s="1"/>
  <c r="AD9" i="59"/>
  <c r="AE9" i="59" s="1"/>
  <c r="W33" i="59"/>
  <c r="X33" i="59" s="1"/>
  <c r="W38" i="59"/>
  <c r="X38" i="59" s="1"/>
  <c r="W52" i="59"/>
  <c r="X52" i="59" s="1"/>
  <c r="AD14" i="59"/>
  <c r="AE14" i="59" s="1"/>
  <c r="AD6" i="59"/>
  <c r="AE6" i="59" s="1"/>
  <c r="X6" i="59"/>
  <c r="AD52" i="59"/>
  <c r="AE52" i="59" s="1"/>
  <c r="X63" i="59"/>
  <c r="AD28" i="59"/>
  <c r="AE28" i="59" s="1"/>
  <c r="X28" i="59"/>
  <c r="AD37" i="59"/>
  <c r="AE37" i="59" s="1"/>
  <c r="AD59" i="59"/>
  <c r="AE59" i="59" s="1"/>
  <c r="AD57" i="59"/>
  <c r="AE57" i="59" s="1"/>
  <c r="X57" i="59"/>
  <c r="AD4" i="59"/>
  <c r="AE4" i="59" s="1"/>
  <c r="X4" i="59"/>
  <c r="AD22" i="59"/>
  <c r="AE22" i="59" s="1"/>
  <c r="AD29" i="59"/>
  <c r="AE29" i="59" s="1"/>
  <c r="AD31" i="59"/>
  <c r="AE31" i="59" s="1"/>
  <c r="X31" i="59"/>
  <c r="X27" i="59"/>
  <c r="X49" i="59"/>
  <c r="AD49" i="59"/>
  <c r="AE49" i="59" s="1"/>
  <c r="AD60" i="59"/>
  <c r="AE60" i="59" s="1"/>
  <c r="AD66" i="59"/>
  <c r="AE66" i="59" s="1"/>
  <c r="X53" i="59"/>
  <c r="AD55" i="59"/>
  <c r="AE55" i="59" s="1"/>
  <c r="W5" i="59"/>
  <c r="AD10" i="59"/>
  <c r="AE10" i="59" s="1"/>
  <c r="AD36" i="59"/>
  <c r="AE36" i="59" s="1"/>
  <c r="X36" i="59"/>
  <c r="AD42" i="59"/>
  <c r="AE42" i="59" s="1"/>
  <c r="X45" i="59"/>
  <c r="AD45" i="59"/>
  <c r="AE45" i="59" s="1"/>
  <c r="AD47" i="59"/>
  <c r="AE47" i="59" s="1"/>
  <c r="X67" i="59"/>
  <c r="AD12" i="59"/>
  <c r="AE12" i="59" s="1"/>
  <c r="X12" i="59"/>
  <c r="AD20" i="59"/>
  <c r="AE20" i="59" s="1"/>
  <c r="X20" i="59"/>
  <c r="W13" i="59"/>
  <c r="X21" i="59"/>
  <c r="AD21" i="59"/>
  <c r="AE21" i="59" s="1"/>
  <c r="X23" i="59"/>
  <c r="X65" i="59"/>
  <c r="AD65" i="59"/>
  <c r="AE65" i="59" s="1"/>
  <c r="X51" i="59" l="1"/>
  <c r="AD48" i="59"/>
  <c r="AE48" i="59" s="1"/>
  <c r="AD26" i="59"/>
  <c r="AE26" i="59" s="1"/>
  <c r="X62" i="59"/>
  <c r="AD35" i="59"/>
  <c r="AE35" i="59" s="1"/>
  <c r="AD39" i="59"/>
  <c r="AE39" i="59" s="1"/>
  <c r="AD32" i="59"/>
  <c r="AE32" i="59" s="1"/>
  <c r="X25" i="59"/>
  <c r="X7" i="59"/>
  <c r="AD33" i="59"/>
  <c r="AE33" i="59" s="1"/>
  <c r="AD46" i="59"/>
  <c r="AE46" i="59" s="1"/>
  <c r="X44" i="59"/>
  <c r="X15" i="59"/>
  <c r="AD50" i="59"/>
  <c r="AE50" i="59" s="1"/>
  <c r="AD58" i="59"/>
  <c r="AE58" i="59" s="1"/>
  <c r="AD43" i="59"/>
  <c r="AE43" i="59" s="1"/>
  <c r="X30" i="59"/>
  <c r="AD24" i="59"/>
  <c r="AE24" i="59" s="1"/>
  <c r="AD61" i="59"/>
  <c r="AE61" i="59" s="1"/>
  <c r="AD16" i="59"/>
  <c r="AE16" i="59" s="1"/>
  <c r="AD38" i="59"/>
  <c r="AE38" i="59" s="1"/>
  <c r="AD34" i="59"/>
  <c r="AE34" i="59" s="1"/>
  <c r="AD41" i="59"/>
  <c r="AE41" i="59" s="1"/>
  <c r="AD8" i="59"/>
  <c r="AE8" i="59" s="1"/>
  <c r="X54" i="59"/>
  <c r="AD18" i="59"/>
  <c r="AE18" i="59" s="1"/>
  <c r="AD19" i="59"/>
  <c r="AE19" i="59" s="1"/>
  <c r="AD11" i="59"/>
  <c r="AE11" i="59" s="1"/>
  <c r="AD5" i="59"/>
  <c r="AE5" i="59" s="1"/>
  <c r="X5" i="59"/>
  <c r="X13" i="59"/>
  <c r="AD13" i="59"/>
  <c r="AE13" i="59" s="1"/>
</calcChain>
</file>

<file path=xl/sharedStrings.xml><?xml version="1.0" encoding="utf-8"?>
<sst xmlns="http://schemas.openxmlformats.org/spreadsheetml/2006/main" count="1902" uniqueCount="394">
  <si>
    <t>Processo sensibile</t>
  </si>
  <si>
    <t>Descrizione</t>
  </si>
  <si>
    <t>ANALISI PROCESSI</t>
  </si>
  <si>
    <t>Definizione fabbisogno personale</t>
  </si>
  <si>
    <t>Verifica documentazione</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</si>
  <si>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</si>
  <si>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</si>
  <si>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</si>
  <si>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</si>
  <si>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</si>
  <si>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</si>
  <si>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</si>
  <si>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</si>
  <si>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</si>
  <si>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</si>
  <si>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</si>
  <si>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</si>
  <si>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</si>
  <si>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</si>
  <si>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</si>
  <si>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</si>
  <si>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</si>
  <si>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Luoghi e settori in cui opera</t>
  </si>
  <si>
    <t>Obblighi legislativi/contrattuali</t>
  </si>
  <si>
    <t>Probabilità</t>
  </si>
  <si>
    <t>Impatto</t>
  </si>
  <si>
    <t>Rischio residuo</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</si>
  <si>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</si>
  <si>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</si>
  <si>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</si>
  <si>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</si>
  <si>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</si>
  <si>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Finanziamenti agevolati/contributi in conto capitale o di esercizio ottenuti dalla PA</t>
  </si>
  <si>
    <t>Contrazione di finanziamenti da istituti di credito</t>
  </si>
  <si>
    <t>PESI</t>
  </si>
  <si>
    <t>Incidenza economica dell'attività</t>
  </si>
  <si>
    <t>B</t>
  </si>
  <si>
    <t>Gestione finanziaria</t>
  </si>
  <si>
    <t>Programmazione acquisti</t>
  </si>
  <si>
    <t>Gestione della cassa economale</t>
  </si>
  <si>
    <t>Nomina RUP</t>
  </si>
  <si>
    <t>Gestione subappalto</t>
  </si>
  <si>
    <t>Nomina commissione esaminatrice</t>
  </si>
  <si>
    <t>Gestione conflitto di interessi</t>
  </si>
  <si>
    <t>Nomina DEC/DEL</t>
  </si>
  <si>
    <t xml:space="preserve">Danno reputazionale </t>
  </si>
  <si>
    <t>231 (SI/NO)</t>
  </si>
  <si>
    <t>190 (SI/NO)</t>
  </si>
  <si>
    <t xml:space="preserve">Disfunzionalità organizzative e gestionali </t>
  </si>
  <si>
    <t>Gestione elenco fornitori</t>
  </si>
  <si>
    <t>Azioni da attuare</t>
  </si>
  <si>
    <t>Tempistica di attuazione</t>
  </si>
  <si>
    <t>Descrizione obiettivo</t>
  </si>
  <si>
    <t>Tempistica di monitoraggio</t>
  </si>
  <si>
    <t>Rating rischio nella versione precedente del risk assessment</t>
  </si>
  <si>
    <t>Attività sensibile</t>
  </si>
  <si>
    <t>Responsabile monitoraggio</t>
  </si>
  <si>
    <t>N.</t>
  </si>
  <si>
    <t>Affidamento di incarichi professionali</t>
  </si>
  <si>
    <t>Liquidazione delle spese attinenti alle missioni</t>
  </si>
  <si>
    <t>Sostenimento spese di rappresentanza</t>
  </si>
  <si>
    <t>Gestione contenzioso</t>
  </si>
  <si>
    <t>Gestione dei rapporti con la Pubblica Amministrazione</t>
  </si>
  <si>
    <t>Interazioni con Pubblici Ufficiali / Incaricati di pubblico servizio (SI/NO)</t>
  </si>
  <si>
    <t>Normalizzazione controllo preventivo in uso (NC, raccomandazioni, segnalazioni)</t>
  </si>
  <si>
    <t>Valutazione finale del controllo preventivo in uso</t>
  </si>
  <si>
    <t xml:space="preserve">Rating rischio                                </t>
  </si>
  <si>
    <t>Rischio residuo nella versione precedente del risk assessment</t>
  </si>
  <si>
    <t>Codice</t>
  </si>
  <si>
    <t>Rev.</t>
  </si>
  <si>
    <t>Approvazione</t>
  </si>
  <si>
    <t>Nomina membri Organo Amministrativo</t>
  </si>
  <si>
    <t>Data approvazione</t>
  </si>
  <si>
    <t>Individuazione e scelta del consulente</t>
  </si>
  <si>
    <t xml:space="preserve">Verifica corretta esecuzione </t>
  </si>
  <si>
    <t>La controparte rappresenta un socio in affari?
(SI/NO)</t>
  </si>
  <si>
    <t>Indicatore di monitoraggio</t>
  </si>
  <si>
    <t>Nomina Commissione di gara</t>
  </si>
  <si>
    <t>Contrattazione con la PA</t>
  </si>
  <si>
    <t xml:space="preserve">Reclutamento tramite società esterne di selezione del personale </t>
  </si>
  <si>
    <t>Erogazione di sponsorizzazioni, contributi ed erogazioni liberali</t>
  </si>
  <si>
    <t>NO</t>
  </si>
  <si>
    <t>Personale</t>
  </si>
  <si>
    <t>SI</t>
  </si>
  <si>
    <t>Assemblea dei soci</t>
  </si>
  <si>
    <t>Candidati per la nomina</t>
  </si>
  <si>
    <t>Società esterna di selezione del personale</t>
  </si>
  <si>
    <t>Agenzia per il lavoro</t>
  </si>
  <si>
    <t>Candidati</t>
  </si>
  <si>
    <t>Professionisti esterni</t>
  </si>
  <si>
    <t xml:space="preserve">SI </t>
  </si>
  <si>
    <t>SI (in alcuni casi)</t>
  </si>
  <si>
    <t>Operatori economici</t>
  </si>
  <si>
    <t>Istituto finanziario</t>
  </si>
  <si>
    <t>Agenzia delle Entrate, ARERA, Corte dei Conti, Guardia di Finanza, Ragioneria Generale dello Stato, ARPA, USL, Provincia, NOE, Vigili del Fuoco, Ispettorato del Lavoro, ecc… (ognuno per le attività di propria competenza)</t>
  </si>
  <si>
    <t>Comuni, Provincia, SUAP, ecc… (ognuno per le attività di propria competenza)</t>
  </si>
  <si>
    <t xml:space="preserve">UE, Stato, Regione, Ato, ecc… </t>
  </si>
  <si>
    <t>Sottoscrizione contratto</t>
  </si>
  <si>
    <t>DEC</t>
  </si>
  <si>
    <t>Responsabile dell'area soggetto a verifica</t>
  </si>
  <si>
    <t>Dipendenti / Amministratori / Soggetti esterni alla Società (es. consulenti, fornitori, rappresentanti della PA)</t>
  </si>
  <si>
    <t>Soggetti esterni alla Società (es. consulenti, fornitori, rappresentanti della PA)</t>
  </si>
  <si>
    <t>Soggetti esterni (es. fornitori, clienti, dipendenti, rappresentanti della PA)</t>
  </si>
  <si>
    <t>Ulteriori rischi/opportunità</t>
  </si>
  <si>
    <t>Descrizione rischi/opportunità</t>
  </si>
  <si>
    <t xml:space="preserve">Tempistica di monitoraggio </t>
  </si>
  <si>
    <t xml:space="preserve">Responsabile monitoraggio </t>
  </si>
  <si>
    <t>MONITORAGGIO</t>
  </si>
  <si>
    <t>Responsabili dell'attuazione</t>
  </si>
  <si>
    <t>Risorse necessarie</t>
  </si>
  <si>
    <t xml:space="preserve">Indicatore di monitoraggio </t>
  </si>
  <si>
    <t>AZIONI PER AFFRONTARE RISCHI/OPPORTUNITA'  E OBIETTIVI PER LA PREVENZIONE DELLA CORRUZIONE</t>
  </si>
  <si>
    <t>N. di situazioni anomale riscontrate nella rilevazione delle presenze o nella concessione di permessi o ferie</t>
  </si>
  <si>
    <t>1) N. di dipendenti aziendali ai quali sono stati concessi premi
2) N. di contestazioni da parte del personale in merito all’erogazione di premi aziendali</t>
  </si>
  <si>
    <t>1) N. di contenziosi in corso
2) N. di accordi transattivi effettuati</t>
  </si>
  <si>
    <t>N. di ispezioni ricevute dalla PA</t>
  </si>
  <si>
    <t>Data realizzazione azione e obiettivo</t>
  </si>
  <si>
    <t>Nomina Organismo di vigilanza</t>
  </si>
  <si>
    <t>Organo Amministrativo</t>
  </si>
  <si>
    <t xml:space="preserve">Nomina Collegio sindacale </t>
  </si>
  <si>
    <t xml:space="preserve">Nomina Società di revisione </t>
  </si>
  <si>
    <t>Semestrale</t>
  </si>
  <si>
    <t>Progressioni di carriera</t>
  </si>
  <si>
    <t>Entro il 31/03/2023</t>
  </si>
  <si>
    <t>Stakeholder</t>
  </si>
  <si>
    <t>/</t>
  </si>
  <si>
    <t>GRUPPO RETIAMBIENTE</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</si>
  <si>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</si>
  <si>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</si>
  <si>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</si>
  <si>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</si>
  <si>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</si>
  <si>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</si>
  <si>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Amministratore Unico di REA S.p.A.</t>
  </si>
  <si>
    <t>Amministratore Unico di SEA Ambiente S.p.A.</t>
  </si>
  <si>
    <t>Gestione CdR</t>
  </si>
  <si>
    <t>Utenti</t>
  </si>
  <si>
    <t>Agevolazione indebita di un utente accettando rifiuti non adeguati rispetto alla regolamentazione</t>
  </si>
  <si>
    <t>Realizzazione dei servizi di Igiene Ambientale</t>
  </si>
  <si>
    <t>Si (in alcuni casi)</t>
  </si>
  <si>
    <t>Clienti</t>
  </si>
  <si>
    <t>Verifica incassi</t>
  </si>
  <si>
    <t>Gestione contabilità</t>
  </si>
  <si>
    <t>Gestione fatturazione attiva a RetiAmbiente</t>
  </si>
  <si>
    <t>Capogruppo</t>
  </si>
  <si>
    <t>Progettazione servizi</t>
  </si>
  <si>
    <t>Mobilità infragruppo e selezione interna di personale</t>
  </si>
  <si>
    <t>Valutazione individuale del personale</t>
  </si>
  <si>
    <t>Gestione fatturazione attiva ai clienti per servizi a pagamento</t>
  </si>
  <si>
    <t>Beneficiario delle sponsorizzazioni</t>
  </si>
  <si>
    <t>Gestione richiesta ritiro ingombranti ed erogazione del servizio</t>
  </si>
  <si>
    <t>Gestione autorizzazioni e accessi all'uso di applicativi</t>
  </si>
  <si>
    <t>AU</t>
  </si>
  <si>
    <t>Dipendenti / Amministratori / Soggetti esterni alla Società (es. fornitori)</t>
  </si>
  <si>
    <t>Attività interna alla Società, che tuttavia determina un contatto con Comune, Retiambiente e ATO Toscana Costa in fase di autorizzazioni dei piani finanziari e operativi</t>
  </si>
  <si>
    <t>Svolgimento delle attività di progettazione al fine di agevolare indebitamente la Società ovvero futuri operatori economici nello svolgimento dei servizi</t>
  </si>
  <si>
    <t>Dipendenti</t>
  </si>
  <si>
    <t>Gestione servizi di Igiene Ambientale</t>
  </si>
  <si>
    <t>Gestione servizi di raccolta</t>
  </si>
  <si>
    <t>Amministratore Unico</t>
  </si>
  <si>
    <t>- Amministratore Unico
- Commissione esaminatrice</t>
  </si>
  <si>
    <t>- RUP
- DL</t>
  </si>
  <si>
    <t>- RUP
- DEC</t>
  </si>
  <si>
    <t>Gestione progettazione</t>
  </si>
  <si>
    <t>Gestione ritiro ingombranti</t>
  </si>
  <si>
    <t>Gestione magazzini</t>
  </si>
  <si>
    <t>Fornitori / Dipendenti</t>
  </si>
  <si>
    <t>- Amministratore Unico
- Responsabili di area</t>
  </si>
  <si>
    <t xml:space="preserve">Amministratore Unico </t>
  </si>
  <si>
    <t>- Amministratore Unico
- Responsabile dell'area interessata dalla richiesta di autorizzazione</t>
  </si>
  <si>
    <t>- Amministratore Unico
- Responsabili di Area</t>
  </si>
  <si>
    <t>Gestione magazzino</t>
  </si>
  <si>
    <t>- Amministratore Unico
- Responsabile Area Amministrativa
- Responsabile gestione amministrativa del personale</t>
  </si>
  <si>
    <t>Responsabili di Area</t>
  </si>
  <si>
    <t>- ATO Toscana Costa
- Comuni soci
- RetiAmbiente</t>
  </si>
  <si>
    <t>N. di avanzamenti di carriera</t>
  </si>
  <si>
    <t>N. di incarichi professionali affidati</t>
  </si>
  <si>
    <t>N. di sponsorizzazioni ed erogazioni liberali</t>
  </si>
  <si>
    <t>1) N. di amministratori di nuova nomina
2) % di dichiarazioni di inconferibilità rilasciate rispetto a quelle richieste dalla normativa vigente
3) % di dichiarazioni di incompatibilità rilasciate rispetto a quelle richieste dalla normativa vigente</t>
  </si>
  <si>
    <t>Tutti i responsabili di Area</t>
  </si>
  <si>
    <t>Rischio inerente</t>
  </si>
  <si>
    <t>Rating rischio inerente</t>
  </si>
  <si>
    <t>Manifestazione di illeciti in passato nel processo sensibile</t>
  </si>
  <si>
    <t>Interazione con soci in affari</t>
  </si>
  <si>
    <t>Risk assessment REA S.p.A.</t>
  </si>
  <si>
    <t>Allegato 8 al PTPCT
Rev. 00</t>
  </si>
  <si>
    <t>Personale aziendale coinvolto</t>
  </si>
  <si>
    <t>Rischio del socio in affari
(B / &gt; B)</t>
  </si>
  <si>
    <t>Rischio reato</t>
  </si>
  <si>
    <t>Esempio condotta illecita</t>
  </si>
  <si>
    <t xml:space="preserve">Selezione del personale </t>
  </si>
  <si>
    <t>Gestione acquisti in urgenza</t>
  </si>
  <si>
    <t>Gestione omaggi e spese di rappresentanza</t>
  </si>
  <si>
    <t>Gestione omaggi</t>
  </si>
  <si>
    <t xml:space="preserve">Gestione comunicazione </t>
  </si>
  <si>
    <t xml:space="preserve">Gestione dei contenziosi e definizione di accordi transattivi </t>
  </si>
  <si>
    <t>Nomina organo amministrativo e di controllo</t>
  </si>
  <si>
    <t>Gestione servizi informatici</t>
  </si>
  <si>
    <t>Consegna hardware e installazione software</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</si>
  <si>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</si>
  <si>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Descrizione presidi in uso</t>
  </si>
  <si>
    <t>Presenza NC / raccomandazioni / segnalazioni  (inserire il riferimento interno)</t>
  </si>
  <si>
    <t>Valutazione dei presidi in uso
(0-10)</t>
  </si>
  <si>
    <t>N. di selezioni esterne effettuate</t>
  </si>
  <si>
    <t>N. di selezioni (interne ed esterne) dove è stata utilizzata una società esterna di selezione</t>
  </si>
  <si>
    <t>N. di assunzioni interinali</t>
  </si>
  <si>
    <t>N. di casi di conflitto di interesse o incompatibilità emerse in occasione della nomina di commissari per selezione del personale</t>
  </si>
  <si>
    <t>N. di assunzioni a tempo determinato e indeterminato</t>
  </si>
  <si>
    <t>N. di selezioni interne</t>
  </si>
  <si>
    <t>N. di casi di conflitti di interesse riscontrati per i dipendenti aziendali (al di fuori dei processi di selezione del personale e affidamenti)</t>
  </si>
  <si>
    <t>- N. di casi di svolgimento di incarichi extra istituzionali per cui è stata richiesta l'autorizzazione
- % di casi dove non è stata rilasciata l'autorizzazione allo svolgimento di incarichi extra-istituzionali rispetto al totale delle richieste</t>
  </si>
  <si>
    <t>N. di casistiche di spese per trasferta non rimborsate per difformità nella documentazione presentata</t>
  </si>
  <si>
    <t>N. di casi di conflitti di interesse del RUP</t>
  </si>
  <si>
    <t>% di affidamenti diretti rispetto al totale degli affidamenti (sia in termini numerici che di importo)</t>
  </si>
  <si>
    <t>N. di casi di conflitti di interesse dei commissari di gara</t>
  </si>
  <si>
    <t>N. di casi di conflitti di interesse dei DEC/DL</t>
  </si>
  <si>
    <t xml:space="preserve">N. di casi di pagamenti in contanti per importi superiori al limite definito nella procedura finanziaria </t>
  </si>
  <si>
    <t>N. di autorizzazioni / licenze / concessioni richieste alla PA</t>
  </si>
  <si>
    <t>&gt;B</t>
  </si>
  <si>
    <t>Data di entrata in vigore</t>
  </si>
  <si>
    <t>00</t>
  </si>
  <si>
    <t>Consiglio di Amministrazione di ESA S.p.A.</t>
  </si>
  <si>
    <t>37001 (SI/NO)</t>
  </si>
  <si>
    <t>Manifestazione di un fabbisogno di personale non effettivo al fine di favorire l'assunzione di determinati soggetti (anche con la finalità indiretta di ottenere vantaggi per l'azienda)</t>
  </si>
  <si>
    <t>Acquisizione del personale</t>
  </si>
  <si>
    <t>-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</si>
  <si>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della società esterna di selezione del personale al fine di agevolare l'assunzione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</si>
  <si>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 canale di reclutamento interinale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</si>
  <si>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Nomina, in commissione, di un soggetto con conflitto di interessi verso un candidato, al fine di agevolarlo indebitamente nell'assunzione (anche con la finalità indiretta di ottenere vantaggi per l'azienda)</t>
  </si>
  <si>
    <t>Assegnazione ai candidati di un giudizio e di un punteggio differenti da quelli spettanti al fine di agevolare l'assunzione di un determinato soggetto  (anche con la finalità indiretta di ottenere vantaggi per l'azienda)</t>
  </si>
  <si>
    <t>Determinazione di compensi sovradimensionati rispetto all'incarico e ai tempi di svolgimento al fine di agevolare un determinato soggetto (anche con la finalità indiretta di ottenere vantaggi per l'azienda)</t>
  </si>
  <si>
    <t xml:space="preserve">Gestione del personale </t>
  </si>
  <si>
    <t>Svolgimento di una valutazione di personale alterata rispetto alla situazione effettiva al fine di agevolare un determinato soggetto in fase di mobilità infragruppo o selezione interna (anche con la finalità indiretta di ottenere vantaggi per l'azienda)</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</si>
  <si>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</si>
  <si>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Codice etico di gruppo 
- Organigramma e mansionario
- Sistema di deleghe e procure vigente (visura camerale)
- Software aziendale per la rilevazione e gestione delle presenze
- Autorizzazione del Responsabile gerarchico in caso di mancata timbratura, straordinari, permessi e ferie
- Rilevazione delle presenze tramite badge
- Programmazione delle ferie
- CCNL Federambiente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</si>
  <si>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</si>
  <si>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Referente anticorruzione</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</si>
  <si>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</si>
  <si>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 Codice etico di gruppo 
- Organigramma e mansionario
- Sistema di deleghe e procure vigente (visura camerale)
- Obblighi di pubblicazione previsti dalla normativa vigente, in particolare D.lgs. 33/2013
- PTPCT
- CCNL Federambiente</t>
  </si>
  <si>
    <t>Riconoscimento di premi al personale non supportati da criteri oggettivi e da procedure interne ma definito a favore di determinati soggetti al fine di agevolarli indebitamente (anche con la finalità indiretta di ottenere vantaggi per l'azienda)</t>
  </si>
  <si>
    <t>Riconoscimento di avanzamenti di carriera al personale non supportati da criteri oggettivi e da procedure interne ma definite a favore di determinati soggetti al fine di agevolarli indebitamente (anche con la finalità indiretta di ottenere vantaggi per l'azienda)</t>
  </si>
  <si>
    <t xml:space="preserve">Gestione finanziaria </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</si>
  <si>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</si>
  <si>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 Inosservanza di regole procedurali per favorire il riconoscimento di vantaggi non dovuti a taluni soggetti, es. pagamento di straordinari (anche con la finalità indiretta di ottenere vantaggi per l'azienda)
- Appropriazione di denaro aziendale</t>
  </si>
  <si>
    <t xml:space="preserve">Autorizzazione missioni del personale </t>
  </si>
  <si>
    <t>- Autorizzazione non dovuta allo svolgimento di missioni ad un dipendente al fine di agevolarlo indebitamente (anche con la finalità indiretta di ottenere vantaggi per l'azienda)
- Svolgimento di missioni per attività non inerenti alle funzioni istituzionali</t>
  </si>
  <si>
    <t>Inosservanza delle norme e delle regole e procedure interne per prevedere il rimborso di spese non rimborsabili nei confronti di un determinato soggetto, al fine di agevolarlo indebitamente (anche con la finalità indiretta di ottenere vantaggi per l'azienda)</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</si>
  <si>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</si>
  <si>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Rischio di definizione di un fabbisogno di consulenza non effettivo al fine di effettuare un affidamento a soggetti predeterminati (anche con la finalità indiretta di ottenere vantaggi per l'azienda)</t>
  </si>
  <si>
    <t>Rischio di individuazione di uno strumento di affidamento agevolato al fine di effettuare un affidamento a soggetti predeterminati (anche con la finalità indiretta di ottenere vantaggi per l'azienda)</t>
  </si>
  <si>
    <t>Rischio di individuazione di un consulente già predeterminato a seguito di accordo illecito tra le parti (anche con la finalità indiretta di ottenere vantaggi per l'azienda)</t>
  </si>
  <si>
    <t>Personale dedicato all'aggiornamento della regolamentazione aziendale</t>
  </si>
  <si>
    <t>Entro il 28/02/2023</t>
  </si>
  <si>
    <t>Aggiornamento della documentazione entro i termini previsti</t>
  </si>
  <si>
    <t>Rischio di evidenziare una prestazione non effettivamente eseguita al fine di agevolare la controparte (anche con la finalità indiretta di ottenere vantaggi per l'azienda)</t>
  </si>
  <si>
    <t>Definizione di un fabbisogno non effettivo ma finalizzato ad agevolare indebitamente un affidamento verso una determinata controparte (anche con la finalità indiretta di ottenere vantaggi per l'azienda)</t>
  </si>
  <si>
    <t xml:space="preserve">- Nomina di un RUP indirizzata dalla volontà di facilitare la scelta di un determinato fornitore (anche con la finalità indiretta di ottenere vantaggi per l'azienda)
- Mancata comunicazione, da parte del soggetto nominato, di conflitto di interessi con un OE, al fine di agevolarlo </t>
  </si>
  <si>
    <t>Richiesta di acquisto di beni, servizi, lavori non necessari al funzionamento della struttura bensì per selezionare indebitamente un determinato fornitore (anche con la finalità indiretta di ottenere vantaggi per l'azienda)</t>
  </si>
  <si>
    <t>Utilizzo di strumenti di affidamento più agevolati al fine di favorire un determinato OE (anche con la finalità indiretta di ottenere vantaggi per l'azienda)</t>
  </si>
  <si>
    <t>Alterazione dei dati di iscrizione e valutazione periodica di un OE al fine di non far riscontrare carenze che potrebbero comprometterne l'iscrizione ovvero il mantenimento dell'iscrizione all'albo (anche con la finalità indiretta di ottenere vantaggi per l'azienda)</t>
  </si>
  <si>
    <t>Definizione di criteri di aggiudicazione ad hoc (specifici) per favorire determinati soggetti ed imprese nell'aggiudicazione (anche con la finalità indiretta di ottenere vantaggi per l'azienda)</t>
  </si>
  <si>
    <t>Divulgazione di inforamazioni sulle offerte pervenute a terzi soggetti interessati all'aggiudicazione della fornitura al fine di agevolarli indebitamente (anche con la finalità indiretta di ottenere vantaggi per l'azienda)</t>
  </si>
  <si>
    <t xml:space="preserve">- Nomina in commissione di soggetti specifici al fine di indirizzare la scelta verso uno specifico fornitore (anche con la finalità indiretta di ottenere vantaggi per l'azienda)
- Mancata comunicazione, da parte del soggetto nominato, di conflitto di interessi con un OE, al fine di agevolarlo </t>
  </si>
  <si>
    <t>Alterazione degli atti e delle procedure di gara al fine di agevolare uno specifico OE (anche con la finalità indiretta di ottenere vantaggi per l'azienda)</t>
  </si>
  <si>
    <t>Alterazione degli atti e delle procedure al fine di agevolare uno specifico OE (anche con la finalità indiretta di ottenere vantaggi per l'azienda)</t>
  </si>
  <si>
    <t xml:space="preserve">- Nomina di di un DEC/DL specifico al fine di agevolare indebitamento un fornitore nell'esecuzione dell'affidamento (anche con la finalità indiretta di ottenere vantaggi per l'azienda)
- Mancata comunicazione, da parte del soggetto nominato, di conflitto di interessi con un OE, al fine di agevolarlo </t>
  </si>
  <si>
    <t>Gestione acquisti tramite affidamenti diretti, attribuendo tale scelta a motivi di urgenza, al fine di agevolare uno specifico fornitore (anche con la finalità indiretta di ottenere vantaggi per l'azienda)</t>
  </si>
  <si>
    <t>Omesso controllo ovvero mancata applicazione delle disposizioni vigenti in materia di autorizzazione del sub-appalto al fine di agevolare un determinato OE (anche con la finalità indiretta di ottenere vantaggi per l'azienda)</t>
  </si>
  <si>
    <t>Autorizzare lavori non eseguiti ovvero eseguiti difformemente rispetto a quanto concordato al fine di agevolare l'OE (anche con la finalità indiretta di ottenere vantaggi per l'azienda)</t>
  </si>
  <si>
    <t>Autorizzare servizi non eseguiti ovvero eseguiti difformemente rispetto a quanto concordato al fine di agevolare l'OE (anche con la finalità indiretta di ottenere vantaggi per l'azienda)</t>
  </si>
  <si>
    <t>Autorizzare forniture non eseguite ovvero eseguite difformemente rispetto a quanto concordato al fine di agevolare l'OE (anche con la finalità indiretta di ottenere vantaggi per l'azienda)</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</si>
  <si>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</si>
  <si>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 Pagamenti in contanti a fronte di acquisti inesistenti per avvantaggiare un determinato fornitore (anche con la finalità indiretta di ottenere vantaggi per l'azienda)
- Appropriazione di denaro aziendale</t>
  </si>
  <si>
    <t>Agevolazione indebita di una controparte in fase di riscontro dell'incasso (anche con la finalità indiretta di ottenere vantaggi per l'azienda)</t>
  </si>
  <si>
    <t>Alterazione dei dati di fatturazione al fine di agevolare indebitamente la controparte (anche con la finalità indiretta di ottenere vantaggi per l'azienda)</t>
  </si>
  <si>
    <t>- Codice etico di gruppo 
- Organigramma e mansionario
- Sistema di deleghe e procure vigente (visura camerale)
- Contratto / preventivo con cliente</t>
  </si>
  <si>
    <t>- Corruzione tra privati - art. 2635 c.c.
- Istigazione alla corruzione tra privati - art. 2635-bis c.c.</t>
  </si>
  <si>
    <t>Corruzione della controparte al fine di far ottenere indebitamente finanziamenti  per la Società</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</si>
  <si>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</si>
  <si>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 xml:space="preserve">- Codice etico di gruppo 
- Organigramma e mansionario
- Sistema di deleghe e procure vigente (visura camerale)
- Modello 231
- PTPCT </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</si>
  <si>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</si>
  <si>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Indebito riconoscimento di contributi, sussidi e somme di denaro a soggetti terzi al fine di aevolarli indebitamente (anche con la finalità indiretta di ottenere vantaggi per l'azienda)</t>
  </si>
  <si>
    <t>- Codice etico di gruppo 
- Organigramma e mansionario
- Sistema di deleghe e procure vigente (visura camerale)
- Obblighi di pubblicazione previsti dalla normativa vigente, in particolare D.lgs. 33/2013
- PTPCT
- Regolamento sponsorizzazioni e liberalità del gruppo RetiAmbiente
- Regolamento di gruppo, in particolare nelle parti relative alle sponsorizzazioni
- Modello 231</t>
  </si>
  <si>
    <t>Rischio di chiusura del contenzioso su basi immotivate al fine di agevolare la controparte (anche con la finalità indiretta di ottenere vantaggi per l'azienda)</t>
  </si>
  <si>
    <t>- Codice etico di gruppo 
- Organigramma e mansionario
- Sistema di deleghe e procure vigente (visura camerale)
- Contratti sottoscritti con eventuali legali esterni
- Modello 231</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</si>
  <si>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</si>
  <si>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 xml:space="preserve">- Codice etico di gruppo 
- Organigramma e mansionario
- Sistema di deleghe e procure vigente (visura camerale)
- Obblighi di pubblicazione previsti dalla normativa vigente, in particolare D.lgs. 33/2013
- D.lgs. 39/2013
- PTPCT
- Statuto </t>
  </si>
  <si>
    <t>Nomina di un soggetto in quanto specificatamente indicato da una controparte quale scambio di utilità ovvero a seguito di accordo illecito con il diretto interessato</t>
  </si>
  <si>
    <t>- Codice etico di gruppo 
- Modello 231
- Statuto</t>
  </si>
  <si>
    <t xml:space="preserve">- Codice etico di gruppo 
- Modello 231 </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</si>
  <si>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</si>
  <si>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Offerta di denaro o altra utilità a favore di Pubblici Ufficiali o incaricati di pubblico servizio per indirizzare indebitamente gli esiti delle verifiche ispettive
</t>
  </si>
  <si>
    <t>- Codice etico di gruppo 
- Organigramma e mansionario
- Sistema di deleghe e procure vigente (visura camerale)
- Modello 231
- Verbale dell'ente ispettore</t>
  </si>
  <si>
    <t>Offerta di denaro o altra utilità a favore di Pubblici Ufficiali o incaricati di pubblico servizio per favorire indebitamente la Società nella fase di cgestione del contratto di servizio ovvero in fase di affidamento del servizio stesso</t>
  </si>
  <si>
    <t>N. di casi di applicazione di penali da parte dell'ATO Toscana Costa legate all'esecuzione del contratto di servizio</t>
  </si>
  <si>
    <t>- Codice etico di gruppo 
- Organigramma e mansionario
- Sistema di deleghe e procure vigente (visura camerale)
- Modello 231</t>
  </si>
  <si>
    <t>Offerta di denaro o altra utilità a favore di Pubblici Ufficiali o incaricati di pubblico servizio per favorire indebitamente la Società nell'ottenimento di contributi</t>
  </si>
  <si>
    <t>- Codice etico di gruppo 
- Organigramma e mansionario
- Sistema di deleghe e procure vigente (visura camerale)
- Modello 231
- Bando dell'ente erogante il contributo</t>
  </si>
  <si>
    <t>N. di contributi pubblici richiesti alla PA e n. di quelli ottenuti</t>
  </si>
  <si>
    <t>Agevolazione indebita di un utente nella gestione di una segnalazione ovvero nella richiesta di un ritiro a domicilio</t>
  </si>
  <si>
    <t>Gestione indebita del magazzino al fine di agevolare l'acquisto verso un determinato fornitore ovvero un dipendente, agevolando l'appropriazione di beni da parte di uest'ultimo</t>
  </si>
  <si>
    <t>- Agevolazione indebita di un dipendente in occasione della consegna di hardware (PC, cellulari, ecc…) ovvero nell'istallazione di software (anche con la finalità indiretta di ottenere vantaggi per l'azienda)
- Appropriazione di beni aziendali</t>
  </si>
  <si>
    <t>Agevolazione indebita di un dipendente in occasione della gestione dell'autorizzazione e dell'accesso ad applicativi aziendali (anche con la finalità indiretta di ottenere vantaggi per l'azienda)</t>
  </si>
  <si>
    <t>Agevolazione indebita di un utente accettando rifiuti non adeguati rispetto a quanto previsto dalla normativa e regolamentazione vigente</t>
  </si>
  <si>
    <t>- Amministratore Unico
- Capogruppo
- Responsabili di Area
- Responsabile amministrazione del personale</t>
  </si>
  <si>
    <t>- Amministratore Unico
- Responsabile amministrazione del personale</t>
  </si>
  <si>
    <t>- Amministratore Unico
- Responsabili di Area
- Responsabile amministrazione del personale</t>
  </si>
  <si>
    <t>- Responsabili di Area
- Responsabile amministrazione del personale</t>
  </si>
  <si>
    <t>Responsabile amministrativo</t>
  </si>
  <si>
    <t>- Amministratore Unico
- Responsabili di area
- Responsabile degli acquisti</t>
  </si>
  <si>
    <t>- Amministratore Unico
- Responsabile degli acquisti</t>
  </si>
  <si>
    <t>- Amministratore Unico
- Responsabile di Area
- Capogruppo
- Responsabile degli acquisti</t>
  </si>
  <si>
    <t>- Amministratore Unico
- Responsabile di Area
- Responsabile degli acquisti</t>
  </si>
  <si>
    <t>- RUP
- Responsabile degli acquisti</t>
  </si>
  <si>
    <t>- Amministratore Unico
- RUP
- Commissione di gara
- Responsabile degli acquisti</t>
  </si>
  <si>
    <t>- Amministratore Unico
- RUP
- Responsabile degli acquisti</t>
  </si>
  <si>
    <t>- Amministratore Unico
- Responsabile amministrativo</t>
  </si>
  <si>
    <t>- Amministratore Unico 
- Responsabile amministrativo</t>
  </si>
  <si>
    <t>- Amministratore Unico
- Responsabile della comunicazione</t>
  </si>
  <si>
    <t>- Direttore tecnico
- Responsabile servizi tecnici aziendali</t>
  </si>
  <si>
    <t>- Amministratore Unico
- Direttore tecnico
- Responsabile amministrativo</t>
  </si>
  <si>
    <t>- Direttore tecnico
- Responsabile servizi tecnici aziendali
- Responsabile magazzino</t>
  </si>
  <si>
    <t>Responsabile ICT</t>
  </si>
  <si>
    <t>- Direttore tecnico
- Responsabile servizi tecnici aziendali
- Responsabile area servizi</t>
  </si>
  <si>
    <t>Responsabile amministrazione del personale</t>
  </si>
  <si>
    <t>Responsabile degli acquisti</t>
  </si>
  <si>
    <t>Responsabile comunicazione</t>
  </si>
  <si>
    <t>Direttore tecnico</t>
  </si>
  <si>
    <t>Responsabile Amministrativo</t>
  </si>
  <si>
    <t>- Codice etico di gruppo 
- Organigramma e mansionario
- Sistema di deleghe e procure vigente (visura camerale)
- D.lgs. 50/2016 
- D.lgs. 165/2001
- Linee guida ANAC n. 1 e n. 12
- Obblighi di pubblicazione previsti dalla normativa vigente, in particolare D.lgs. 33/2013
- Modello 231
- PTPCT
- Procedura Generale PGEN 7.4.1 - Programmazione, Progettazione, Affidamento ed Esecuzione  degli approvvigionamenti
- Contratto sottoscritto con il consulente</t>
  </si>
  <si>
    <t xml:space="preserve">- Codice etico di gruppo 
- Organigramma e mansionario
- Sistema di deleghe e procure vigente (visura camerale)
- D.lgs. 50/2016
- Regolamento degli approvvigionamenti infragruppo di RETIAMBIENTE S.p.A.
- Regolamento di gruppo, per la parte relativa alla programmazione e gestione degli acquisti
- Procedura Generale PGEN 7.4.1 - Programmazione, Progettazione, Affidamento ed Esecuzione  degli approvvigionamenti
- PTPCT 
- Modello 231 </t>
  </si>
  <si>
    <t xml:space="preserve">- Codice etico di gruppo 
- Organigramma e mansionario
- Sistema di deleghe e procure vigente (visura camerale)
- D.lgs. 50/2016
- Linee guida ANAC n. 13 e n. 15
- Regolamento degli approvvigionamenti infragruppo di RETIAMBIENTE S.p.A.
- Regolamento di gruppo, per la parte relativa alla programmazione e gestione degli acquisti
- Procedura Generale PGEN 7.4.1 - Programmazione, Progettazione, Affidamento ed Esecuzione  degli approvvigionamenti
- PTPCT 
- Modello 231 </t>
  </si>
  <si>
    <t>- Codice etico di gruppo 
- Organigramma e mansionario
- Sistema di deleghe e procure vigente (visura camerale)
- D.lgs. 50/2016
- Obblighi di pubblicazione previsti dalla normativa vigente, in particolare D.lgs. 33/2013
- Regolamento degli approvvigionamenti infragruppo di RETIAMBIENTE S.p.A.
- Regolamento di gruppo, per la parte relativa alla programmazione e gestione degli acquisti
- Procedura Generale PGEN 7.4.1 - Programmazione, Progettazione, Affidamento ed Esecuzione  degli approvvigionamenti
- PTPCT 
- Modello 231 
- Software aziendale dove vengono tracciate le diverse fasi del ciclo passivo</t>
  </si>
  <si>
    <t>- Codice etico di gruppo 
- Organigramma e mansionario
- Sistema di deleghe e procure vigente (visura camerale)
- D.lgs. 50/2016
- Linee guida ANAC n. 2
- Regolamento degli approvvigionamenti infragruppo di RETIAMBIENTE S.p.A.
- Regolamento di gruppo, per la parte relativa alla programmazione e gestione degli acquisti
- Procedura Generale PGEN 7.4.1 - Programmazione, Progettazione, Affidamento ed Esecuzione  degli approvvigionamenti
- PTPCT 
- Modello 231 
- Software aziendale dove vengono tracciate le diverse fasi del ciclo passivo</t>
  </si>
  <si>
    <t>- Codice etico di gruppo 
- Organigramma e mansionario
- Sistema di deleghe e procure vigente (visura camerale)
- D.lgs. 50/2016
- Regolamento degli approvvigionamenti infragruppo di RETIAMBIENTE S.p.A.
- Regolamento di gruppo, per la parte relativa alla programmazione e gestione degli acquisti
- Procedura Generale PGEN 7.4.1 - Programmazione, Progettazione, Affidamento ed Esecuzione  degli approvvigionamenti
- PTPCT 
- Modello 231 
- Software aziendale dove vengono tracciate le diverse fasi del ciclo passivo</t>
  </si>
  <si>
    <t xml:space="preserve">- Codice etico di gruppo 
- Organigramma e mansionario
- Sistema di deleghe e procure vigente (visura camerale)
- D.lgs. 50/2016
- D.lgs. 165/2001
- Obblighi di pubblicazione previsti dalla normativa vigente, in particolare D.lgs. 33/2013
- Regolamento degli approvvigionamenti infragruppo di RETIAMBIENTE S.p.A.
- Regolamento di gruppo, per la parte relativa alla programmazione e gestione degli acquisti
- Procedura Generale PGEN 7.4.1 - Programmazione, Progettazione, Affidamento ed Esecuzione  degli approvvigionamenti
- PTPCT 
- Modello 231 </t>
  </si>
  <si>
    <t>- Codice etico di gruppo 
- Organigramma e mansionario
- Sistema di deleghe e procure vigente (visura camerale)
- D.lgs. 50/2016
- Obblighi di pubblicazione previsti dalla normativa vigente, in particolare D.lgs. 33/2013
- Regolamento degli approvvigionamenti infragruppo di RETIAMBIENTE S.p.A.
- Regolamento di gruppo, per la parte relativa alla programmazione e gestione degli acquisti
- Procedura Generale PGEN 7.4.1 - Programmazione, Progettazione, Affidamento ed Esecuzione  degli approvvigionamenti
- PTPCT 
- Modello 231 
- Software aziendale dove vengono tracciate le diverse fasi del ciclo passivo
- Due diligence effettuata sull'operatore economico aggiudicatario</t>
  </si>
  <si>
    <t xml:space="preserve">- Codice etico di gruppo 
- Organigramma e mansionario
- Sistema di deleghe e procure vigente (visura camerale)
- D.lgs. 50/2016
- Linee guida ANAC n. 15
- Regolamento degli approvvigionamenti infragruppo di RETIAMBIENTE S.p.A.
- Regolamento di gruppo, per la parte relativa alla programmazione e gestione degli acquisti
- Procedura Generale PGEN 7.4.1 - Programmazione, Progettazione, Affidamento ed Esecuzione  degli approvvigionamenti
- PTPCT 
- Modello 231 </t>
  </si>
  <si>
    <t>- Codice etico di gruppo 
- Organigramma e mansionario
- Sistema di deleghe e procure vigente (visura camerale)
- D.lgs. 50/2016
- Procedura Generale PGEN 7.4.1 - Programmazione, Progettazione, Affidamento ed Esecuzione  degli approvvigionamenti
- PTPCT 
- Modello 231 
- Software aziendale dove vengono tracciate le diverse fasi del ciclo passivo</t>
  </si>
  <si>
    <t>- Codice etico di gruppo 
- Organigramma e mansionario
- Sistema di deleghe e procure vigente (visura camerale)
- D.lgs. 50/2016
- Procedura Generale PGEN 7.4.1 - Programmazione, Progettazione, Affidamento ed Esecuzione  degli approvvigionamenti
- PTPCT 
- Modello 231 
- Software aziendale dove vengono tracciate le diverse fasi del ciclo passivo
- Collaudo del responsabile dell'acquisto</t>
  </si>
  <si>
    <t>- Codice etico di gruppo 
- Organigramma e mansionario
- Sistema di deleghe e procure vigente (visura camerale)
- Procedura Generale PGEN 7.4.1 - Programmazione, Progettazione, Affidamento ed Esecuzione  degli approvvigionamenti
- Regolamento per l’istituzione e la gestione telematica dell’elenco degli operatori economici da consultare per affidamenti di lavori, servizi e forniture e l’utilizzo delle procedure di gara telematiche</t>
  </si>
  <si>
    <t xml:space="preserve">- Codice etico di gruppo 
- Organigramma e mansionario
- Sistema di deleghe e procure vigente (visura camerale)
- Contratto con agenzia interinale, individuata secondo la normativa vigente e la regolamentazione aziendale in materia di acquisti
- Modello 231
- Regolamento per la selezione interna del personale somministrato rispetto alla rosa dei candidati selezionati da agenzia interinale </t>
  </si>
  <si>
    <t>- Codice etico di gruppo 
- Organigramma e mansionario
- Sistema di deleghe e procure vigente (visura camerale)
- Regolamento selezione e assunzione di personale del gruppo RetiAmbiente
- CCNL Federambiente
- Regolamento per la progressione di carriera</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</si>
  <si>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Budget aziendale
- Regolamento di gruppo, in particolare nelle parti relative all'assunzione del personale
- Modello 231</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</si>
  <si>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Modello 231</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</si>
  <si>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Modello 231</t>
  </si>
  <si>
    <t>- Codice etico di gruppo 
- Organigramma e mansionario
- Sistema di deleghe e procure vigente (visura camerale)
- CCNL Federambiente
- Regolamento selezione e assunzione di personale del gruppo RetiAmbiente
- Modello 231
- Documentazione consegnata al personale in fase di assunzione</t>
  </si>
  <si>
    <t>- Codice etico di gruppo 
- Organigramma e mansionario
- Sistema di deleghe e procure vigente (visura camerale)
- Regolamento selezione e assunzione di personale del gruppo RetiAmbiente
- Modello 231</t>
  </si>
  <si>
    <t xml:space="preserve">- Codice etico di gruppo 
- Organigramma e mansionario
- Sistema di deleghe e procure vigente (visura camerale)
- PTPCT </t>
  </si>
  <si>
    <t>Aggiornare la Procedura Generale PGEN 6.3 - Processo della Manutenzione prevedendo dei criteri di scelta delle officine esterne a cui portare i mezzi per le riparazioni</t>
  </si>
  <si>
    <t>Migliorare il processo di gestione dell'officina</t>
  </si>
  <si>
    <t>Personale dedicato all'aggiornamento della procedura aziendale</t>
  </si>
  <si>
    <t>Responsabile servizi tecnici aziendali / Responsabile officina</t>
  </si>
  <si>
    <t>Referente anticorruzione REA / RPCT di Gruppo</t>
  </si>
  <si>
    <t>- Codice etico di gruppo 
- Organigramma e mansionario
- Sistema di deleghe e procure vigente (visura camerale)
- Modello 231
- Procedura PGEN 7.3 - Processo della progettazione
- Contratto di servizio tra REA - Retiambiente - ATO Toscana Costa</t>
  </si>
  <si>
    <t xml:space="preserve">- Codice etico di gruppo 
- Organigramma e mansionario
- Sistema di deleghe e procure vigente (visura camerale)
- Contratti di finanziamento
- Procedura di tesoreria P GEN 7.7 </t>
  </si>
  <si>
    <t xml:space="preserve">- Codice etico di gruppo 
- Organigramma e mansionario
- Sistema di deleghe e procure vigente (visura camerale)
- Modello 231
- PTPCT
- Regolamento per le spese minute
- Procedura di tesoreria P GEN 7.7 </t>
  </si>
  <si>
    <t>Uniformare la regolamentazione prevista per la gestione della cassa nella - Procedura di tesoreria P GEN 7.7 e nel Regolamento spese minute</t>
  </si>
  <si>
    <t xml:space="preserve">- Codice etico di gruppo 
- Organigramma e mansionario
- Sistema di deleghe e procure vigente (visura camerale)
- Obblighi di pubblicazione previsti dalla normativa vigente, in particolare D.lgs. 33/2013
- PTPCT
- Modello 231
- Software aziendale 
- Verifica del DURC e degli adempimenti fiscali
- Procedura di tesoreria P GEN 7.7 </t>
  </si>
  <si>
    <t xml:space="preserve">- Codice etico di gruppo 
- Organigramma e mansionario
- Sistema di deleghe e procure vigente (visura camerale)
- Obblighi di pubblicazione previsti dalla normativa vigente, in particolare D.lgs. 33/2013
- PTPCT
- CCNL Federambiente
- Modello 231
- Procedura di tesoreria P GEN 7.7 </t>
  </si>
  <si>
    <t xml:space="preserve">- Codice etico di gruppo 
- Organigramma e mansionario
- Sistema di deleghe e procure vigente (visura camerale)
- CCNL Federambiente
- Procedura di tesoreria P GEN 7.7 </t>
  </si>
  <si>
    <t>- Codice etico di gruppo 
- Organigramma e mansionario
- Sistema di deleghe e procure vigente (visura camerale)
- CCNL Federambiente</t>
  </si>
  <si>
    <t>Aggiornare la Procedura di tesoreria P GEN 7.7 prevedendo una sezione specifica relativa alla gestione delle spese di rappresentanza</t>
  </si>
  <si>
    <t>Regolamentare la gestione delle spese di rappresentanza</t>
  </si>
  <si>
    <t>- Codice etico di gruppo 
- Organigramma e mansionario
- Sistema di deleghe e procure vigente (visura camerale)
- PTPCT 
- Modello 231
- Documentazione giustificativa delle spese sostenute</t>
  </si>
  <si>
    <t xml:space="preserve">- Codice etico di gruppo 
- Organigramma e mansionario
- Sistema di deleghe e procure vigente (visura camerale)
- Fatture emesse
- Estratti conto bancari
- Solleciti inviati ai clienti in caso di mancato pagamento
- Procedura di tesoreria P GEN 7.7 </t>
  </si>
  <si>
    <t>- Codice etico di gruppo 
- Organigramma e mansionario
- Sistema di deleghe e procure vigente (visura camerale)
- Contratto di servizio ATO Toscana Costa - Retiambiente - REA
- Piani economico finanziari e operativi approvati
- Rendicontazione predisposta a Retiambiente dei servizi erogati</t>
  </si>
  <si>
    <t>- Codice etico di gruppo 
- Organigramma
- Modello 231, in particolare la parte speciale relativa ai reati contro la PA
- Contratto di servizio
- Piano industriale, strategico, economico e finanziario
- Contratto infragruppo RetiAmbiente per lo svolgimento dei servizi di igiene urbana nel territorio dei comuni dell'ambito territoriale Toscana Costa 
- Regolamento di gruppo
- Procedura POI 7.2 - Processo commerciale</t>
  </si>
  <si>
    <t>Aggiornare la Procedura POI 7.2 - Processo commerciale sulla base della del contratto di servizio fra ATO Toscana Costa - RetiAmbiente - SOL</t>
  </si>
  <si>
    <t>- Codice etico di gruppo 
- Organigramma e mansionario
- Sistema di deleghe e procure vigente (visura camerale)
- Modello 231
- Software aziendale per la gestione dei servizi
- Procedura POI 7.5.1 - Processo di raccolta e trasporto rifiuti
- Contratto di servizio tra REA  e Retiambiente e tra quest'ultima e ATO Toscana Costa</t>
  </si>
  <si>
    <t>- Codice etico di gruppo 
- Organigramma e mansionario
- Sistema di deleghe e procure vigente (visura camerale)
- Modello 231
- Software aziendale per la gestione dei servizi
- Procedura POI 7.5.1 - Processo di raccolta e trasporto rifiuti
- Procedura POI 7.5.2 - Processo di spazzamento aree pubbliche
- Procedura Operativa POI 8.2.1 - Monitoraggio e  misurazioni  processi di raccolta, trasporto rifiuti e spazzamento aree pubbliche 
- Contratto di servizio tra REA  e Retiambiente e tra quest'ultima e ATO Toscana Costa</t>
  </si>
  <si>
    <t>Verificare la possibilità di tracciare con il software informatico Zucchetti la consegna di hardware ai dipendenti</t>
  </si>
  <si>
    <t>Personale aziendale</t>
  </si>
  <si>
    <t>Verifica delle potenzialità del software entro le tempistiche definite</t>
  </si>
  <si>
    <t>- Codice etico di gruppo 
- Organigramma e mansionario
- Sistema di deleghe e procure vigente (visura camerale)
- Regolamento informatico di gruppo
- Modello 231</t>
  </si>
  <si>
    <t>Aumentare i controlli in materia di approvvigionamenti di beni, servizi e lavori</t>
  </si>
  <si>
    <t>Personale dedicato all'esecuzione degli audit</t>
  </si>
  <si>
    <t>Prevedere nel programma di audit annuale lo svolgimento di almeno tre audit nell'anno 2023 sui processi di approvvigionamento, andando a verificare, in particolare, la presenza di affidamenti privi di CIG e di procedura di gara effettuata secondo le previsioni normative e regolamentari</t>
  </si>
  <si>
    <t>Entro il 31/01/2023</t>
  </si>
  <si>
    <t>Svolgimento degli audit programmati</t>
  </si>
  <si>
    <t>Entro il 31/12/2023</t>
  </si>
  <si>
    <t>RPCT di Gruppo / RFC</t>
  </si>
  <si>
    <t>- Codice etico di gruppo 
- Organigramma e mansionario
- Sistema di deleghe e procure vigente (visura camerale)
- Modello 231
- Software aziendale per la gestione dei servizi
- Procedura POI 7.5.1 - Processo di raccolta e trasporto rifiuti
- Contratto di servizio tra REA - Retiambiente - ATO Toscana Costa
- Regolamentazione stabilità con l'amministrazione comunale per la gestione del ritiro degli ingombranti</t>
  </si>
  <si>
    <t xml:space="preserve">- Codice etico di gruppo 
- Organigramma e mansionario
- Sistema di deleghe e procure vigente (visura camerale)
- D.lgs. 50/2016 
- D.lgs. 165/2001
- Linee guida ANAC n. 1 e n. 12
- Obblighi di pubblicazione previsti dalla normativa vigente, in particolare D.lgs. 33/2013
- Modello 231
- PTPCT
- Procedura Generale PGEN 7.4.1 - Programmazione, Progettazione, Affidamento ed Esecuzione  degli approvvigionamenti
</t>
  </si>
  <si>
    <t>- Codice etico di gruppo 
- Organigramma e mansionario
- Sistema di deleghe e procure vigente (visura camerale)
- Procedura Generale PGEN 6.3 - Processo della Manutenzione
- Istruzione ISTR GEN 7.4.2 - Gestione di magazzino</t>
  </si>
  <si>
    <t xml:space="preserve">Elenco degli incarichi professionali affidati in assenza di confronto competitivo fra più professionisti </t>
  </si>
  <si>
    <t xml:space="preserve">Elenco degli affidamenti effettuati a fornitori non iscritti all'albo fornitori </t>
  </si>
  <si>
    <t>Elenco degli acquisti (sopra 5.000 euro) effettuati senza l'utilizzo della piattaforma telematica</t>
  </si>
  <si>
    <t>Elenco degli acquisti dove non è stato possibile applicare il criterio della rotazione</t>
  </si>
  <si>
    <t xml:space="preserve">Elenco degli acquisti effettuati in urgenza </t>
  </si>
  <si>
    <t xml:space="preserve">Elenco dei subappalti </t>
  </si>
  <si>
    <t>Elenco delle fatture pagate in assenza della verifica della corretta esecuzione</t>
  </si>
  <si>
    <t>N. di omaggi erogati di valore superiore alla soglia definita dal codice etico di gruppo</t>
  </si>
  <si>
    <t>Amministratore Unico di Lunigiana Ambiente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</si>
</sst>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b/>
      <sz val="10"/>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2"/>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1"/>
      <name val="Calibri"/>
      <family val="2"/>
      <scheme val="minor"/>
    </font>
    <font>
      <sz val="10"/>
      <name val="Calibri"/>
      <family val="2"/>
      <scheme val="minor"/>
    </font>
    <font>
      <sz val="8"/>
      <name val="Calibri"/>
      <family val="2"/>
      <scheme val="minor"/>
    </font>
    <font>
      <b/>
      <sz val="10"/>
      <color theme="1"/>
      <name val="Times New Roman"/>
      <family val="1"/>
    </font>
    <font>
      <sz val="10"/>
      <color theme="1"/>
      <name val="Times New Roman"/>
      <family val="1"/>
    </font>
  </fonts>
  <fills count="6">
    <fill>
      <patternFill patternType="none"/>
    </fill>
    <fill>
      <patternFill patternType="gray125"/>
    </fill>
    <fill>
      <patternFill patternType="solid">
        <fgColor rgb="FFCCFF99"/>
        <bgColor indexed="64"/>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6">
    <xf numFmtId="0" fontId="0" fillId="0" borderId="0"/>
    <xf numFmtId="0" fontId="2" fillId="0" borderId="0"/>
    <xf numFmtId="0" fontId="1" fillId="0" borderId="0"/>
    <xf numFmtId="0" fontId="1" fillId="0" borderId="0"/>
    <xf numFmtId="0" fontId="1"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2">
    <xf numFmtId="0" fontId="0" fillId="0" borderId="0" xfId="0"/>
    <xf numFmtId="0" fontId="5" fillId="0" borderId="1" xfId="1" applyFont="1" applyBorder="1" applyAlignment="1" applyProtection="1">
      <alignment horizontal="center" vertical="center" wrapText="1"/>
      <protection locked="0"/>
    </xf>
    <xf numFmtId="0" fontId="5" fillId="0" borderId="1" xfId="2" applyFont="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7" xfId="0" applyBorder="1" applyAlignment="1">
      <alignment vertical="center"/>
    </xf>
    <xf numFmtId="0" fontId="0" fillId="0" borderId="12" xfId="0" applyBorder="1" applyAlignment="1">
      <alignment vertical="center"/>
    </xf>
    <xf numFmtId="0" fontId="12" fillId="0" borderId="13" xfId="0" applyFont="1" applyBorder="1" applyAlignment="1">
      <alignment vertical="center"/>
    </xf>
    <xf numFmtId="0" fontId="12" fillId="0" borderId="4" xfId="0" applyFont="1" applyBorder="1"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0" xfId="0" applyFont="1"/>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3" fillId="0" borderId="0" xfId="0" applyFont="1" applyAlignment="1">
      <alignment horizontal="center"/>
    </xf>
    <xf numFmtId="9" fontId="15" fillId="0" borderId="0" xfId="0" applyNumberFormat="1" applyFont="1" applyAlignment="1">
      <alignment horizontal="center"/>
    </xf>
    <xf numFmtId="0" fontId="16" fillId="0" borderId="0" xfId="0" applyFont="1" applyAlignment="1">
      <alignment wrapText="1"/>
    </xf>
    <xf numFmtId="0" fontId="14" fillId="0" borderId="0" xfId="0" applyFont="1" applyAlignment="1">
      <alignment horizontal="center" vertical="center"/>
    </xf>
    <xf numFmtId="0" fontId="18"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3"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quotePrefix="1" applyFont="1" applyBorder="1" applyAlignment="1">
      <alignment horizontal="center" vertical="center" wrapText="1"/>
    </xf>
    <xf numFmtId="0" fontId="4" fillId="0" borderId="1" xfId="1" quotePrefix="1" applyFont="1" applyBorder="1" applyAlignment="1">
      <alignment horizontal="center" vertical="center" wrapText="1"/>
    </xf>
    <xf numFmtId="0" fontId="4" fillId="0" borderId="1" xfId="2" applyFont="1" applyBorder="1" applyAlignment="1" applyProtection="1">
      <alignment horizontal="center" vertical="center" wrapText="1"/>
      <protection locked="0" hidden="1"/>
    </xf>
    <xf numFmtId="0" fontId="3" fillId="0" borderId="1" xfId="0" applyFont="1" applyBorder="1" applyAlignment="1">
      <alignment horizontal="center" vertical="center" wrapText="1"/>
    </xf>
    <xf numFmtId="0" fontId="4" fillId="0" borderId="1" xfId="3" quotePrefix="1" applyFont="1" applyBorder="1" applyAlignment="1">
      <alignment horizontal="left" vertical="center" wrapText="1"/>
    </xf>
    <xf numFmtId="0" fontId="4" fillId="0" borderId="1" xfId="2" quotePrefix="1" applyFont="1" applyBorder="1" applyAlignment="1" applyProtection="1">
      <alignment horizontal="center" vertical="center" wrapText="1"/>
      <protection locked="0" hidden="1"/>
    </xf>
    <xf numFmtId="0" fontId="4" fillId="0" borderId="1" xfId="3"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2" quotePrefix="1" applyFont="1" applyBorder="1" applyAlignment="1">
      <alignment horizontal="center" vertical="center" wrapText="1"/>
    </xf>
    <xf numFmtId="0" fontId="10" fillId="0" borderId="1" xfId="2" quotePrefix="1" applyFont="1" applyBorder="1" applyAlignment="1">
      <alignment horizontal="left" vertical="center" wrapText="1"/>
    </xf>
    <xf numFmtId="0" fontId="4" fillId="0" borderId="1" xfId="3" applyFont="1" applyBorder="1" applyAlignment="1">
      <alignment horizontal="center" vertical="center" wrapText="1"/>
    </xf>
    <xf numFmtId="0" fontId="16" fillId="0" borderId="1" xfId="0" quotePrefix="1"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4" fillId="0" borderId="1" xfId="1" quotePrefix="1" applyFont="1" applyBorder="1" applyAlignment="1">
      <alignment horizontal="left" vertical="center" wrapText="1"/>
    </xf>
    <xf numFmtId="0" fontId="17" fillId="0" borderId="0" xfId="0" applyFont="1" applyAlignment="1">
      <alignment wrapText="1"/>
    </xf>
    <xf numFmtId="0" fontId="10" fillId="0" borderId="1" xfId="0" applyFont="1" applyBorder="1" applyAlignment="1">
      <alignment horizontal="center" vertical="center" wrapText="1"/>
    </xf>
    <xf numFmtId="0" fontId="4" fillId="0" borderId="1" xfId="1" applyFont="1" applyBorder="1" applyAlignment="1">
      <alignment horizontal="center" vertical="center" wrapText="1"/>
    </xf>
    <xf numFmtId="14" fontId="19" fillId="0" borderId="1" xfId="0" applyNumberFormat="1" applyFont="1" applyBorder="1" applyAlignment="1">
      <alignment horizontal="center" vertical="center" wrapText="1"/>
    </xf>
    <xf numFmtId="0" fontId="10" fillId="0" borderId="1" xfId="0" quotePrefix="1" applyFont="1" applyBorder="1" applyAlignment="1">
      <alignment vertical="center" wrapText="1"/>
    </xf>
    <xf numFmtId="0" fontId="4" fillId="0" borderId="1" xfId="2" applyFont="1" applyBorder="1" applyAlignment="1" applyProtection="1">
      <alignment horizontal="left" vertical="center" wrapText="1"/>
      <protection locked="0" hidden="1"/>
    </xf>
    <xf numFmtId="0" fontId="4" fillId="0" borderId="12" xfId="0" quotePrefix="1" applyFont="1" applyBorder="1" applyAlignment="1">
      <alignment horizontal="center" vertical="center" wrapText="1"/>
    </xf>
    <xf numFmtId="0" fontId="4" fillId="0" borderId="1" xfId="2" quotePrefix="1" applyFont="1" applyBorder="1" applyAlignment="1" applyProtection="1">
      <alignment horizontal="left" vertical="center" wrapText="1"/>
      <protection locked="0" hidden="1"/>
    </xf>
    <xf numFmtId="0" fontId="19" fillId="0" borderId="1" xfId="0" quotePrefix="1" applyFont="1" applyBorder="1" applyAlignment="1">
      <alignment horizontal="center" vertical="center" wrapText="1"/>
    </xf>
    <xf numFmtId="14"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9" fillId="3" borderId="2" xfId="1" applyFont="1" applyFill="1" applyBorder="1" applyAlignment="1" applyProtection="1">
      <alignment horizontal="center" vertical="center"/>
      <protection locked="0"/>
    </xf>
    <xf numFmtId="0" fontId="9" fillId="3" borderId="15" xfId="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0" fontId="9" fillId="4" borderId="1"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protection locked="0"/>
    </xf>
    <xf numFmtId="0" fontId="9" fillId="5" borderId="1" xfId="0" applyFont="1" applyFill="1" applyBorder="1" applyAlignment="1">
      <alignment horizontal="center"/>
    </xf>
    <xf numFmtId="14" fontId="19" fillId="0" borderId="1" xfId="0" applyNumberFormat="1" applyFont="1" applyFill="1" applyBorder="1" applyAlignment="1">
      <alignment horizontal="center" vertical="center" wrapText="1"/>
    </xf>
  </cellXfs>
  <cellStyles count="26">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s>
  <dxfs count="0"/>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213360</xdr:colOff>
      <xdr:row>3</xdr:row>
      <xdr:rowOff>60960</xdr:rowOff>
    </xdr:from>
    <xdr:to>
      <xdr:col>2</xdr:col>
      <xdr:colOff>518160</xdr:colOff>
      <xdr:row>4</xdr:row>
      <xdr:rowOff>739140</xdr:rowOff>
    </xdr:to>
    <xdr:pic>
      <xdr:nvPicPr>
        <xdr:cNvPr id="2" name="Immagine 3">
          <a:extLst>
            <a:ext uri="{FF2B5EF4-FFF2-40B4-BE49-F238E27FC236}">
              <a16:creationId xmlns:a16="http://schemas.microsoft.com/office/drawing/2014/main" id="{DD5D8B42-1FF4-44C9-A0C4-F3B0A92FD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609600"/>
          <a:ext cx="121158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2DDE3-BF08-44C3-97C5-0F029DADFA0A}">
  <dimension ref="A3:K42"/>
  <sheetViews>
    <sheetView tabSelected="1" topLeftCell="A19" zoomScale="75" zoomScaleNormal="100" workbookViewId="0">
      <selection activeCell="B36" sqref="B36"/>
    </sheetView>
  </sheetViews>
  <sheetFormatPr defaultColWidth="8.77734375" defaultRowHeight="14.4" x14ac:dyDescent="0.3"/>
  <cols>
    <col min="1" max="1" width="4.109375" customWidth="1"/>
    <col min="2" max="2" width="9.109375" customWidth="1"/>
    <col min="3" max="3" width="9.77734375" customWidth="1"/>
    <col min="4" max="4" width="4.6640625" customWidth="1"/>
    <col min="7" max="7" width="4.33203125" customWidth="1"/>
    <col min="9" max="9" width="8.109375" customWidth="1"/>
  </cols>
  <sheetData>
    <row r="3" spans="1:11" x14ac:dyDescent="0.3">
      <c r="A3" s="3"/>
      <c r="B3" s="4"/>
      <c r="C3" s="5"/>
      <c r="D3" s="11"/>
      <c r="E3" s="11"/>
      <c r="F3" s="11"/>
      <c r="G3" s="11"/>
      <c r="H3" s="11"/>
      <c r="I3" s="11"/>
      <c r="J3" s="12"/>
      <c r="K3" s="12"/>
    </row>
    <row r="4" spans="1:11" ht="14.55" customHeight="1" x14ac:dyDescent="0.3">
      <c r="A4" s="6"/>
      <c r="C4" s="7"/>
      <c r="D4" s="59" t="s">
        <v>184</v>
      </c>
      <c r="E4" s="59"/>
      <c r="F4" s="59"/>
      <c r="G4" s="59"/>
      <c r="H4" s="59"/>
      <c r="I4" s="59"/>
      <c r="J4" s="13"/>
      <c r="K4" s="13"/>
    </row>
    <row r="5" spans="1:11" ht="62.55" customHeight="1" x14ac:dyDescent="0.3">
      <c r="A5" s="6"/>
      <c r="C5" s="7"/>
      <c r="D5" s="59"/>
      <c r="E5" s="59"/>
      <c r="F5" s="59"/>
      <c r="G5" s="59"/>
      <c r="H5" s="59"/>
      <c r="I5" s="59"/>
      <c r="J5" s="19" t="s">
        <v>68</v>
      </c>
      <c r="K5" s="18" t="s">
        <v>185</v>
      </c>
    </row>
    <row r="6" spans="1:11" ht="14.55" customHeight="1" x14ac:dyDescent="0.3">
      <c r="A6" s="6"/>
      <c r="C6" s="7"/>
      <c r="D6" s="59"/>
      <c r="E6" s="59"/>
      <c r="F6" s="59"/>
      <c r="G6" s="59"/>
      <c r="H6" s="59"/>
      <c r="I6" s="59"/>
      <c r="J6" s="13"/>
      <c r="K6" s="13"/>
    </row>
    <row r="7" spans="1:11" x14ac:dyDescent="0.3">
      <c r="A7" s="8"/>
      <c r="B7" s="9"/>
      <c r="C7" s="10"/>
      <c r="D7" s="14"/>
      <c r="E7" s="14"/>
      <c r="F7" s="14"/>
      <c r="G7" s="14"/>
      <c r="H7" s="14"/>
      <c r="I7" s="14"/>
      <c r="J7" s="15"/>
      <c r="K7" s="15"/>
    </row>
    <row r="8" spans="1:11" x14ac:dyDescent="0.3">
      <c r="D8" s="16"/>
      <c r="E8" s="16"/>
      <c r="F8" s="16"/>
      <c r="G8" s="16"/>
      <c r="H8" s="16"/>
      <c r="I8" s="16"/>
    </row>
    <row r="9" spans="1:11" x14ac:dyDescent="0.3">
      <c r="D9" s="16"/>
      <c r="E9" s="16"/>
      <c r="F9" s="16"/>
      <c r="G9" s="16"/>
      <c r="H9" s="16"/>
      <c r="I9" s="16"/>
    </row>
    <row r="10" spans="1:11" x14ac:dyDescent="0.3">
      <c r="D10" s="17"/>
      <c r="E10" s="17"/>
      <c r="F10" s="17"/>
      <c r="G10" s="17"/>
      <c r="H10" s="17"/>
      <c r="I10" s="17"/>
    </row>
    <row r="15" spans="1:11" ht="14.55" customHeight="1" x14ac:dyDescent="0.3">
      <c r="A15" s="60" t="s">
        <v>126</v>
      </c>
      <c r="B15" s="60"/>
      <c r="C15" s="60"/>
      <c r="D15" s="60"/>
      <c r="E15" s="60"/>
      <c r="F15" s="60"/>
      <c r="G15" s="60"/>
      <c r="H15" s="60"/>
      <c r="I15" s="60"/>
      <c r="J15" s="60"/>
      <c r="K15" s="60"/>
    </row>
    <row r="16" spans="1:11" ht="14.55" customHeight="1" x14ac:dyDescent="0.3">
      <c r="A16" s="60"/>
      <c r="B16" s="60"/>
      <c r="C16" s="60"/>
      <c r="D16" s="60"/>
      <c r="E16" s="60"/>
      <c r="F16" s="60"/>
      <c r="G16" s="60"/>
      <c r="H16" s="60"/>
      <c r="I16" s="60"/>
      <c r="J16" s="60"/>
      <c r="K16" s="60"/>
    </row>
    <row r="17" spans="1:11" ht="14.55" customHeight="1" x14ac:dyDescent="0.3">
      <c r="A17" s="60"/>
      <c r="B17" s="60"/>
      <c r="C17" s="60"/>
      <c r="D17" s="60"/>
      <c r="E17" s="60"/>
      <c r="F17" s="60"/>
      <c r="G17" s="60"/>
      <c r="H17" s="60"/>
      <c r="I17" s="60"/>
      <c r="J17" s="60"/>
      <c r="K17" s="60"/>
    </row>
    <row r="18" spans="1:11" ht="14.55" customHeight="1" x14ac:dyDescent="0.3">
      <c r="A18" s="60"/>
      <c r="B18" s="60"/>
      <c r="C18" s="60"/>
      <c r="D18" s="60"/>
      <c r="E18" s="60"/>
      <c r="F18" s="60"/>
      <c r="G18" s="60"/>
      <c r="H18" s="60"/>
      <c r="I18" s="60"/>
      <c r="J18" s="60"/>
      <c r="K18" s="60"/>
    </row>
    <row r="19" spans="1:11" ht="14.55" customHeight="1" x14ac:dyDescent="0.3">
      <c r="A19" s="60"/>
      <c r="B19" s="60"/>
      <c r="C19" s="60"/>
      <c r="D19" s="60"/>
      <c r="E19" s="60"/>
      <c r="F19" s="60"/>
      <c r="G19" s="60"/>
      <c r="H19" s="60"/>
      <c r="I19" s="60"/>
      <c r="J19" s="60"/>
      <c r="K19" s="60"/>
    </row>
    <row r="24" spans="1:11" ht="14.55" customHeight="1" x14ac:dyDescent="0.3">
      <c r="B24" s="61" t="s">
        <v>184</v>
      </c>
      <c r="C24" s="61"/>
      <c r="D24" s="61"/>
      <c r="E24" s="61"/>
      <c r="F24" s="61"/>
      <c r="G24" s="61"/>
      <c r="H24" s="61"/>
      <c r="I24" s="61"/>
      <c r="J24" s="61"/>
    </row>
    <row r="25" spans="1:11" x14ac:dyDescent="0.3">
      <c r="B25" s="61"/>
      <c r="C25" s="61"/>
      <c r="D25" s="61"/>
      <c r="E25" s="61"/>
      <c r="F25" s="61"/>
      <c r="G25" s="61"/>
      <c r="H25" s="61"/>
      <c r="I25" s="61"/>
      <c r="J25" s="61"/>
    </row>
    <row r="26" spans="1:11" x14ac:dyDescent="0.3">
      <c r="B26" s="61"/>
      <c r="C26" s="61"/>
      <c r="D26" s="61"/>
      <c r="E26" s="61"/>
      <c r="F26" s="61"/>
      <c r="G26" s="61"/>
      <c r="H26" s="61"/>
      <c r="I26" s="61"/>
      <c r="J26" s="61"/>
    </row>
    <row r="27" spans="1:11" x14ac:dyDescent="0.3">
      <c r="B27" s="61"/>
      <c r="C27" s="61"/>
      <c r="D27" s="61"/>
      <c r="E27" s="61"/>
      <c r="F27" s="61"/>
      <c r="G27" s="61"/>
      <c r="H27" s="61"/>
      <c r="I27" s="61"/>
      <c r="J27" s="61"/>
    </row>
    <row r="28" spans="1:11" ht="27.6" x14ac:dyDescent="0.3">
      <c r="B28" s="26"/>
      <c r="C28" s="26"/>
      <c r="D28" s="26"/>
      <c r="E28" s="26"/>
      <c r="F28" s="26"/>
      <c r="G28" s="26"/>
      <c r="H28" s="26"/>
      <c r="I28" s="26"/>
      <c r="J28" s="26"/>
    </row>
    <row r="29" spans="1:11" ht="27.6" x14ac:dyDescent="0.3">
      <c r="B29" s="26"/>
      <c r="C29" s="26"/>
      <c r="D29" s="26"/>
      <c r="E29" s="26"/>
      <c r="F29" s="26"/>
      <c r="G29" s="26"/>
      <c r="H29" s="26"/>
      <c r="I29" s="26"/>
      <c r="J29" s="26"/>
    </row>
    <row r="30" spans="1:11" ht="27.6" x14ac:dyDescent="0.3">
      <c r="B30" s="26"/>
      <c r="C30" s="26"/>
      <c r="D30" s="26"/>
      <c r="E30" s="26"/>
      <c r="F30" s="26"/>
      <c r="G30" s="26"/>
      <c r="H30" s="26"/>
      <c r="I30" s="26"/>
      <c r="J30" s="26"/>
    </row>
    <row r="33" spans="1:11" ht="46.8" customHeight="1" x14ac:dyDescent="0.3">
      <c r="A33" s="27" t="s">
        <v>69</v>
      </c>
      <c r="B33" s="27" t="s">
        <v>72</v>
      </c>
      <c r="C33" s="27" t="s">
        <v>219</v>
      </c>
      <c r="D33" s="62" t="s">
        <v>1</v>
      </c>
      <c r="E33" s="63"/>
      <c r="F33" s="64" t="s">
        <v>70</v>
      </c>
      <c r="G33" s="64"/>
      <c r="H33" s="64"/>
      <c r="I33" s="64"/>
      <c r="J33" s="64"/>
      <c r="K33" s="64"/>
    </row>
    <row r="34" spans="1:11" ht="14.55" customHeight="1" x14ac:dyDescent="0.3">
      <c r="A34" s="55" t="s">
        <v>220</v>
      </c>
      <c r="B34" s="50">
        <v>44910</v>
      </c>
      <c r="C34" s="56">
        <v>44957</v>
      </c>
      <c r="D34" s="57" t="s">
        <v>127</v>
      </c>
      <c r="E34" s="57"/>
      <c r="F34" s="57" t="s">
        <v>128</v>
      </c>
      <c r="G34" s="57"/>
      <c r="H34" s="57"/>
      <c r="I34" s="57"/>
      <c r="J34" s="57"/>
      <c r="K34" s="57"/>
    </row>
    <row r="35" spans="1:11" ht="14.4" customHeight="1" x14ac:dyDescent="0.3">
      <c r="A35" s="55"/>
      <c r="B35" s="50">
        <v>44937</v>
      </c>
      <c r="C35" s="56"/>
      <c r="D35" s="57"/>
      <c r="E35" s="57"/>
      <c r="F35" s="58" t="s">
        <v>129</v>
      </c>
      <c r="G35" s="58"/>
      <c r="H35" s="58"/>
      <c r="I35" s="58"/>
      <c r="J35" s="58"/>
      <c r="K35" s="58"/>
    </row>
    <row r="36" spans="1:11" ht="14.4" customHeight="1" x14ac:dyDescent="0.3">
      <c r="A36" s="55"/>
      <c r="B36" s="71">
        <v>44942</v>
      </c>
      <c r="C36" s="56"/>
      <c r="D36" s="57"/>
      <c r="E36" s="57"/>
      <c r="F36" s="58" t="s">
        <v>130</v>
      </c>
      <c r="G36" s="58"/>
      <c r="H36" s="58"/>
      <c r="I36" s="58"/>
      <c r="J36" s="58"/>
      <c r="K36" s="58"/>
    </row>
    <row r="37" spans="1:11" ht="14.4" customHeight="1" x14ac:dyDescent="0.3">
      <c r="A37" s="55"/>
      <c r="B37" s="50">
        <v>44914</v>
      </c>
      <c r="C37" s="56"/>
      <c r="D37" s="57"/>
      <c r="E37" s="57"/>
      <c r="F37" s="58" t="s">
        <v>131</v>
      </c>
      <c r="G37" s="58"/>
      <c r="H37" s="58"/>
      <c r="I37" s="58"/>
      <c r="J37" s="58"/>
      <c r="K37" s="58"/>
    </row>
    <row r="38" spans="1:11" ht="14.4" customHeight="1" x14ac:dyDescent="0.3">
      <c r="A38" s="55"/>
      <c r="B38" s="50">
        <v>44911</v>
      </c>
      <c r="C38" s="56"/>
      <c r="D38" s="57"/>
      <c r="E38" s="57"/>
      <c r="F38" s="58" t="s">
        <v>132</v>
      </c>
      <c r="G38" s="58"/>
      <c r="H38" s="58"/>
      <c r="I38" s="58"/>
      <c r="J38" s="58"/>
      <c r="K38" s="58"/>
    </row>
    <row r="39" spans="1:11" ht="14.4" customHeight="1" x14ac:dyDescent="0.3">
      <c r="A39" s="55"/>
      <c r="B39" s="50">
        <v>44923</v>
      </c>
      <c r="C39" s="56"/>
      <c r="D39" s="57"/>
      <c r="E39" s="57"/>
      <c r="F39" s="58" t="s">
        <v>221</v>
      </c>
      <c r="G39" s="58"/>
      <c r="H39" s="58"/>
      <c r="I39" s="58"/>
      <c r="J39" s="58"/>
      <c r="K39" s="58"/>
    </row>
    <row r="40" spans="1:11" ht="14.4" customHeight="1" x14ac:dyDescent="0.3">
      <c r="A40" s="55"/>
      <c r="B40" s="50">
        <v>44923</v>
      </c>
      <c r="C40" s="56"/>
      <c r="D40" s="57"/>
      <c r="E40" s="57"/>
      <c r="F40" s="58" t="s">
        <v>133</v>
      </c>
      <c r="G40" s="58"/>
      <c r="H40" s="58"/>
      <c r="I40" s="58"/>
      <c r="J40" s="58"/>
      <c r="K40" s="58"/>
    </row>
    <row r="41" spans="1:11" ht="14.4" customHeight="1" x14ac:dyDescent="0.3">
      <c r="A41" s="55"/>
      <c r="B41" s="50">
        <v>44914</v>
      </c>
      <c r="C41" s="56"/>
      <c r="D41" s="57"/>
      <c r="E41" s="57"/>
      <c r="F41" s="58" t="s">
        <v>134</v>
      </c>
      <c r="G41" s="58"/>
      <c r="H41" s="58"/>
      <c r="I41" s="58"/>
      <c r="J41" s="58"/>
      <c r="K41" s="58"/>
    </row>
    <row r="42" spans="1:11" x14ac:dyDescent="0.3">
      <c r="A42" s="55"/>
      <c r="B42" s="50">
        <v>44924</v>
      </c>
      <c r="C42" s="56"/>
      <c r="D42" s="57"/>
      <c r="E42" s="57"/>
      <c r="F42" s="58" t="s">
        <v>393</v>
      </c>
      <c r="G42" s="58"/>
      <c r="H42" s="58"/>
      <c r="I42" s="58"/>
      <c r="J42" s="58"/>
      <c r="K42" s="58"/>
    </row>
  </sheetData>
  <mergeCells count="17">
    <mergeCell ref="D4:I6"/>
    <mergeCell ref="A15:K19"/>
    <mergeCell ref="B24:J27"/>
    <mergeCell ref="D33:E33"/>
    <mergeCell ref="F33:K33"/>
    <mergeCell ref="A34:A42"/>
    <mergeCell ref="C34:C42"/>
    <mergeCell ref="D34:E42"/>
    <mergeCell ref="F42:K42"/>
    <mergeCell ref="F41:K41"/>
    <mergeCell ref="F34:K34"/>
    <mergeCell ref="F35:K35"/>
    <mergeCell ref="F36:K36"/>
    <mergeCell ref="F37:K37"/>
    <mergeCell ref="F38:K38"/>
    <mergeCell ref="F39:K39"/>
    <mergeCell ref="F40:K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47F54-3E35-4064-AD8E-407482BFE51F}">
  <dimension ref="A1:AU67"/>
  <sheetViews>
    <sheetView topLeftCell="AK1" zoomScale="80" zoomScaleNormal="80" workbookViewId="0">
      <selection activeCell="AR62" sqref="AR62"/>
    </sheetView>
  </sheetViews>
  <sheetFormatPr defaultColWidth="8.77734375" defaultRowHeight="14.4" x14ac:dyDescent="0.3"/>
  <cols>
    <col min="1" max="1" width="7.44140625" style="20" customWidth="1"/>
    <col min="2" max="2" width="18.77734375" style="20" customWidth="1"/>
    <col min="3" max="3" width="20" style="20" customWidth="1"/>
    <col min="4" max="4" width="27.44140625" style="20" customWidth="1"/>
    <col min="5" max="5" width="25.33203125" style="20" customWidth="1"/>
    <col min="6" max="7" width="16.109375" style="20" customWidth="1"/>
    <col min="8" max="8" width="14.33203125" style="20" customWidth="1"/>
    <col min="9" max="9" width="7.6640625" style="20" customWidth="1"/>
    <col min="10" max="11" width="7.33203125" style="20" customWidth="1"/>
    <col min="12" max="12" width="90.33203125" style="20" customWidth="1"/>
    <col min="13" max="13" width="62.5546875" style="20" customWidth="1"/>
    <col min="14" max="14" width="11" style="20" customWidth="1"/>
    <col min="15" max="15" width="11.77734375" style="20" customWidth="1"/>
    <col min="16" max="17" width="13.109375" style="20" customWidth="1"/>
    <col min="18" max="18" width="9.33203125" style="20" customWidth="1"/>
    <col min="19" max="19" width="9.44140625" style="20" customWidth="1"/>
    <col min="20" max="20" width="13" style="20" customWidth="1"/>
    <col min="21" max="21" width="12.33203125" style="20" customWidth="1"/>
    <col min="22" max="22" width="8.44140625" style="20" customWidth="1"/>
    <col min="23" max="24" width="10.109375" style="20" customWidth="1"/>
    <col min="25" max="25" width="74.77734375" style="20" customWidth="1"/>
    <col min="26" max="26" width="14.44140625" style="20" customWidth="1"/>
    <col min="27" max="27" width="10" style="20" customWidth="1"/>
    <col min="28" max="28" width="14.33203125" style="20" customWidth="1"/>
    <col min="29" max="29" width="13" style="20" customWidth="1"/>
    <col min="30" max="30" width="8.44140625" style="20" customWidth="1"/>
    <col min="31" max="31" width="13.109375" style="20" customWidth="1"/>
    <col min="32" max="32" width="16.33203125" style="20" customWidth="1"/>
    <col min="33" max="34" width="17.44140625" style="20" customWidth="1"/>
    <col min="35" max="35" width="18.44140625" style="20" customWidth="1"/>
    <col min="36" max="36" width="21.33203125" style="20" customWidth="1"/>
    <col min="37" max="37" width="71.77734375" style="20" customWidth="1"/>
    <col min="38" max="38" width="25.44140625" style="20" customWidth="1"/>
    <col min="39" max="39" width="18.6640625" style="20" customWidth="1"/>
    <col min="40" max="43" width="19.44140625" style="20" customWidth="1"/>
    <col min="44" max="44" width="27.44140625" style="20" customWidth="1"/>
    <col min="45" max="45" width="31.77734375" style="20" customWidth="1"/>
    <col min="46" max="46" width="20.109375" style="20" customWidth="1"/>
    <col min="47" max="47" width="22" style="20" customWidth="1"/>
    <col min="48" max="16384" width="8.77734375" style="20"/>
  </cols>
  <sheetData>
    <row r="1" spans="1:47" x14ac:dyDescent="0.3">
      <c r="B1" s="21"/>
      <c r="D1" s="22"/>
      <c r="E1" s="22"/>
      <c r="F1" s="21"/>
      <c r="G1" s="21"/>
      <c r="H1" s="21"/>
      <c r="I1" s="21"/>
      <c r="J1" s="21"/>
      <c r="K1" s="21"/>
      <c r="L1" s="23" t="s">
        <v>34</v>
      </c>
      <c r="M1" s="23"/>
      <c r="N1" s="24">
        <v>0.4</v>
      </c>
      <c r="O1" s="24">
        <v>0.15</v>
      </c>
      <c r="P1" s="24">
        <v>0.15</v>
      </c>
      <c r="Q1" s="24">
        <v>0.2</v>
      </c>
      <c r="R1" s="24">
        <v>0.1</v>
      </c>
      <c r="T1" s="24">
        <v>0.4</v>
      </c>
      <c r="U1" s="24">
        <v>0.6</v>
      </c>
      <c r="Y1" s="22"/>
      <c r="Z1" s="22"/>
      <c r="AA1" s="22"/>
      <c r="AB1" s="22"/>
      <c r="AC1" s="22"/>
      <c r="AD1" s="21"/>
      <c r="AK1" s="22"/>
      <c r="AL1" s="22"/>
    </row>
    <row r="2" spans="1:47" ht="15.6" x14ac:dyDescent="0.3">
      <c r="A2" s="65" t="s">
        <v>2</v>
      </c>
      <c r="B2" s="66"/>
      <c r="C2" s="66"/>
      <c r="D2" s="66"/>
      <c r="E2" s="66"/>
      <c r="F2" s="66"/>
      <c r="G2" s="66"/>
      <c r="H2" s="66"/>
      <c r="I2" s="66"/>
      <c r="J2" s="66"/>
      <c r="K2" s="66"/>
      <c r="L2" s="66"/>
      <c r="M2" s="67"/>
      <c r="N2" s="68"/>
      <c r="O2" s="68"/>
      <c r="P2" s="68"/>
      <c r="Q2" s="68"/>
      <c r="R2" s="68"/>
      <c r="S2" s="68"/>
      <c r="T2" s="68"/>
      <c r="U2" s="68"/>
      <c r="V2" s="68"/>
      <c r="W2" s="68"/>
      <c r="X2" s="68"/>
      <c r="Y2" s="68"/>
      <c r="Z2" s="68"/>
      <c r="AA2" s="68"/>
      <c r="AB2" s="68"/>
      <c r="AC2" s="68"/>
      <c r="AD2" s="68"/>
      <c r="AE2" s="68"/>
      <c r="AF2" s="68"/>
      <c r="AG2" s="68"/>
      <c r="AH2" s="69" t="s">
        <v>111</v>
      </c>
      <c r="AI2" s="69"/>
      <c r="AJ2" s="69"/>
      <c r="AK2" s="69"/>
      <c r="AL2" s="69"/>
      <c r="AM2" s="69"/>
      <c r="AN2" s="69"/>
      <c r="AO2" s="69"/>
      <c r="AP2" s="69"/>
      <c r="AQ2" s="69"/>
      <c r="AR2" s="69"/>
      <c r="AS2" s="70" t="s">
        <v>107</v>
      </c>
      <c r="AT2" s="70"/>
      <c r="AU2" s="70"/>
    </row>
    <row r="3" spans="1:47" s="25" customFormat="1" ht="109.2" customHeight="1" x14ac:dyDescent="0.3">
      <c r="A3" s="1" t="s">
        <v>57</v>
      </c>
      <c r="B3" s="1" t="s">
        <v>0</v>
      </c>
      <c r="C3" s="1" t="s">
        <v>55</v>
      </c>
      <c r="D3" s="45" t="s">
        <v>186</v>
      </c>
      <c r="E3" s="1" t="s">
        <v>124</v>
      </c>
      <c r="F3" s="1" t="s">
        <v>75</v>
      </c>
      <c r="G3" s="1" t="s">
        <v>187</v>
      </c>
      <c r="H3" s="1" t="s">
        <v>63</v>
      </c>
      <c r="I3" s="1" t="s">
        <v>46</v>
      </c>
      <c r="J3" s="1" t="s">
        <v>47</v>
      </c>
      <c r="K3" s="1" t="s">
        <v>222</v>
      </c>
      <c r="L3" s="1" t="s">
        <v>188</v>
      </c>
      <c r="M3" s="2" t="s">
        <v>189</v>
      </c>
      <c r="N3" s="2" t="s">
        <v>35</v>
      </c>
      <c r="O3" s="2" t="s">
        <v>23</v>
      </c>
      <c r="P3" s="2" t="s">
        <v>22</v>
      </c>
      <c r="Q3" s="2" t="s">
        <v>182</v>
      </c>
      <c r="R3" s="2" t="s">
        <v>183</v>
      </c>
      <c r="S3" s="2" t="s">
        <v>24</v>
      </c>
      <c r="T3" s="2" t="s">
        <v>48</v>
      </c>
      <c r="U3" s="2" t="s">
        <v>45</v>
      </c>
      <c r="V3" s="2" t="s">
        <v>25</v>
      </c>
      <c r="W3" s="2" t="s">
        <v>180</v>
      </c>
      <c r="X3" s="2" t="s">
        <v>181</v>
      </c>
      <c r="Y3" s="1" t="s">
        <v>200</v>
      </c>
      <c r="Z3" s="1" t="s">
        <v>201</v>
      </c>
      <c r="AA3" s="1" t="s">
        <v>202</v>
      </c>
      <c r="AB3" s="1" t="s">
        <v>64</v>
      </c>
      <c r="AC3" s="1" t="s">
        <v>65</v>
      </c>
      <c r="AD3" s="1" t="s">
        <v>26</v>
      </c>
      <c r="AE3" s="1" t="s">
        <v>66</v>
      </c>
      <c r="AF3" s="1" t="s">
        <v>67</v>
      </c>
      <c r="AG3" s="1" t="s">
        <v>54</v>
      </c>
      <c r="AH3" s="1" t="s">
        <v>103</v>
      </c>
      <c r="AI3" s="1" t="s">
        <v>104</v>
      </c>
      <c r="AJ3" s="2" t="s">
        <v>52</v>
      </c>
      <c r="AK3" s="2" t="s">
        <v>50</v>
      </c>
      <c r="AL3" s="2" t="s">
        <v>109</v>
      </c>
      <c r="AM3" s="2" t="s">
        <v>108</v>
      </c>
      <c r="AN3" s="2" t="s">
        <v>51</v>
      </c>
      <c r="AO3" s="2" t="s">
        <v>110</v>
      </c>
      <c r="AP3" s="2" t="s">
        <v>53</v>
      </c>
      <c r="AQ3" s="2" t="s">
        <v>56</v>
      </c>
      <c r="AR3" s="2" t="s">
        <v>116</v>
      </c>
      <c r="AS3" s="2" t="s">
        <v>76</v>
      </c>
      <c r="AT3" s="2" t="s">
        <v>105</v>
      </c>
      <c r="AU3" s="2" t="s">
        <v>106</v>
      </c>
    </row>
    <row r="4" spans="1:47" s="47" customFormat="1" ht="211.8" customHeight="1" x14ac:dyDescent="0.2">
      <c r="A4" s="28">
        <v>1</v>
      </c>
      <c r="B4" s="29" t="s">
        <v>190</v>
      </c>
      <c r="C4" s="30" t="s">
        <v>3</v>
      </c>
      <c r="D4" s="31" t="s">
        <v>304</v>
      </c>
      <c r="E4" s="31" t="s">
        <v>82</v>
      </c>
      <c r="F4" s="32" t="s">
        <v>81</v>
      </c>
      <c r="G4" s="32" t="s">
        <v>81</v>
      </c>
      <c r="H4" s="30" t="s">
        <v>81</v>
      </c>
      <c r="I4" s="33" t="s">
        <v>83</v>
      </c>
      <c r="J4" s="33" t="s">
        <v>83</v>
      </c>
      <c r="K4" s="33" t="s">
        <v>83</v>
      </c>
      <c r="L4" s="46" t="s">
        <v>199</v>
      </c>
      <c r="M4" s="36" t="s">
        <v>223</v>
      </c>
      <c r="N4" s="42">
        <v>3</v>
      </c>
      <c r="O4" s="34">
        <v>3</v>
      </c>
      <c r="P4" s="34">
        <v>3</v>
      </c>
      <c r="Q4" s="34">
        <v>1</v>
      </c>
      <c r="R4" s="34">
        <v>1</v>
      </c>
      <c r="S4" s="34">
        <f>(N4*$N$1)+(O4*$O$1)+(P4*$P$1)+(R4*$R$1)+(Q4*$Q$1)</f>
        <v>2.4000000000000004</v>
      </c>
      <c r="T4" s="34">
        <v>4</v>
      </c>
      <c r="U4" s="34">
        <v>5</v>
      </c>
      <c r="V4" s="34">
        <f>(T4*$T$1)+(U4*$U$1)</f>
        <v>4.5999999999999996</v>
      </c>
      <c r="W4" s="35">
        <f>S4*V4</f>
        <v>11.040000000000001</v>
      </c>
      <c r="X4" s="39" t="str">
        <f t="shared" ref="X4:X67" si="0">IF(W4="","",IF(W4&gt;16,"A",IF(W4&gt;5,"M",IF(W4&gt;2,"B","R"))))</f>
        <v>M</v>
      </c>
      <c r="Y4" s="36" t="s">
        <v>343</v>
      </c>
      <c r="Z4" s="37" t="s">
        <v>125</v>
      </c>
      <c r="AA4" s="34">
        <v>9</v>
      </c>
      <c r="AB4" s="34">
        <v>0</v>
      </c>
      <c r="AC4" s="34">
        <f t="shared" ref="AC4:AC67" si="1">AA4-AB4</f>
        <v>9</v>
      </c>
      <c r="AD4" s="38">
        <f t="shared" ref="AD4:AD67" si="2">IF(W4-AC4&gt;0.1,W4-AC4,IF(W4-AC4&lt;=0.1,0.1))</f>
        <v>2.0400000000000009</v>
      </c>
      <c r="AE4" s="39" t="str">
        <f t="shared" ref="AE4:AE67" si="3">IF(AD4="","",IF(AD4&gt;16,"A",IF(AD4&gt;5,"M",IF(AD4&gt;2,"B","R"))))</f>
        <v>B</v>
      </c>
      <c r="AF4" s="40" t="s">
        <v>125</v>
      </c>
      <c r="AG4" s="40" t="s">
        <v>125</v>
      </c>
      <c r="AH4" s="40" t="s">
        <v>125</v>
      </c>
      <c r="AI4" s="40" t="s">
        <v>125</v>
      </c>
      <c r="AJ4" s="40" t="s">
        <v>125</v>
      </c>
      <c r="AK4" s="40" t="s">
        <v>125</v>
      </c>
      <c r="AL4" s="40" t="s">
        <v>125</v>
      </c>
      <c r="AM4" s="40" t="s">
        <v>125</v>
      </c>
      <c r="AN4" s="40" t="s">
        <v>125</v>
      </c>
      <c r="AO4" s="40" t="s">
        <v>125</v>
      </c>
      <c r="AP4" s="40" t="s">
        <v>125</v>
      </c>
      <c r="AQ4" s="40" t="s">
        <v>125</v>
      </c>
      <c r="AR4" s="40" t="s">
        <v>125</v>
      </c>
      <c r="AS4" s="40" t="s">
        <v>203</v>
      </c>
      <c r="AT4" s="40" t="s">
        <v>121</v>
      </c>
      <c r="AU4" s="40" t="s">
        <v>324</v>
      </c>
    </row>
    <row r="5" spans="1:47" s="47" customFormat="1" ht="178.2" customHeight="1" x14ac:dyDescent="0.2">
      <c r="A5" s="28">
        <v>2</v>
      </c>
      <c r="B5" s="29" t="s">
        <v>224</v>
      </c>
      <c r="C5" s="30" t="s">
        <v>18</v>
      </c>
      <c r="D5" s="31" t="s">
        <v>172</v>
      </c>
      <c r="E5" s="31" t="s">
        <v>88</v>
      </c>
      <c r="F5" s="32" t="s">
        <v>81</v>
      </c>
      <c r="G5" s="32" t="s">
        <v>81</v>
      </c>
      <c r="H5" s="30" t="s">
        <v>81</v>
      </c>
      <c r="I5" s="33" t="s">
        <v>83</v>
      </c>
      <c r="J5" s="33" t="s">
        <v>83</v>
      </c>
      <c r="K5" s="33" t="s">
        <v>83</v>
      </c>
      <c r="L5" s="46" t="s">
        <v>199</v>
      </c>
      <c r="M5" s="36" t="s">
        <v>225</v>
      </c>
      <c r="N5" s="38">
        <v>3</v>
      </c>
      <c r="O5" s="34">
        <v>3</v>
      </c>
      <c r="P5" s="34">
        <v>3</v>
      </c>
      <c r="Q5" s="34">
        <v>1</v>
      </c>
      <c r="R5" s="34">
        <v>1</v>
      </c>
      <c r="S5" s="34">
        <f t="shared" ref="S5:S67" si="4">(N5*$N$1)+(O5*$O$1)+(P5*$P$1)+(R5*$R$1)+(Q5*$Q$1)</f>
        <v>2.4000000000000004</v>
      </c>
      <c r="T5" s="34">
        <v>4</v>
      </c>
      <c r="U5" s="34">
        <v>5</v>
      </c>
      <c r="V5" s="34">
        <f t="shared" ref="V5:V67" si="5">(T5*$T$1)+(U5*$U$1)</f>
        <v>4.5999999999999996</v>
      </c>
      <c r="W5" s="35">
        <f t="shared" ref="W5:W67" si="6">S5*V5</f>
        <v>11.040000000000001</v>
      </c>
      <c r="X5" s="39" t="str">
        <f t="shared" si="0"/>
        <v>M</v>
      </c>
      <c r="Y5" s="36" t="s">
        <v>344</v>
      </c>
      <c r="Z5" s="37" t="s">
        <v>125</v>
      </c>
      <c r="AA5" s="34">
        <v>9</v>
      </c>
      <c r="AB5" s="34">
        <v>0</v>
      </c>
      <c r="AC5" s="34">
        <f t="shared" si="1"/>
        <v>9</v>
      </c>
      <c r="AD5" s="38">
        <f t="shared" si="2"/>
        <v>2.0400000000000009</v>
      </c>
      <c r="AE5" s="39" t="str">
        <f t="shared" si="3"/>
        <v>B</v>
      </c>
      <c r="AF5" s="40" t="s">
        <v>125</v>
      </c>
      <c r="AG5" s="40" t="s">
        <v>125</v>
      </c>
      <c r="AH5" s="40" t="s">
        <v>125</v>
      </c>
      <c r="AI5" s="40" t="s">
        <v>125</v>
      </c>
      <c r="AJ5" s="40" t="s">
        <v>125</v>
      </c>
      <c r="AK5" s="40" t="s">
        <v>125</v>
      </c>
      <c r="AL5" s="40" t="s">
        <v>125</v>
      </c>
      <c r="AM5" s="40" t="s">
        <v>125</v>
      </c>
      <c r="AN5" s="40" t="s">
        <v>125</v>
      </c>
      <c r="AO5" s="40" t="s">
        <v>125</v>
      </c>
      <c r="AP5" s="40" t="s">
        <v>125</v>
      </c>
      <c r="AQ5" s="40" t="s">
        <v>125</v>
      </c>
      <c r="AR5" s="40" t="s">
        <v>125</v>
      </c>
      <c r="AS5" s="40" t="s">
        <v>203</v>
      </c>
      <c r="AT5" s="40" t="s">
        <v>121</v>
      </c>
      <c r="AU5" s="40" t="s">
        <v>324</v>
      </c>
    </row>
    <row r="6" spans="1:47" s="47" customFormat="1" ht="191.55" customHeight="1" x14ac:dyDescent="0.2">
      <c r="A6" s="28">
        <v>3</v>
      </c>
      <c r="B6" s="29" t="s">
        <v>224</v>
      </c>
      <c r="C6" s="30" t="s">
        <v>79</v>
      </c>
      <c r="D6" s="31" t="s">
        <v>305</v>
      </c>
      <c r="E6" s="31" t="s">
        <v>86</v>
      </c>
      <c r="F6" s="32" t="s">
        <v>83</v>
      </c>
      <c r="G6" s="32" t="s">
        <v>218</v>
      </c>
      <c r="H6" s="30" t="s">
        <v>81</v>
      </c>
      <c r="I6" s="33" t="s">
        <v>83</v>
      </c>
      <c r="J6" s="33" t="s">
        <v>83</v>
      </c>
      <c r="K6" s="33" t="s">
        <v>83</v>
      </c>
      <c r="L6" s="46" t="s">
        <v>199</v>
      </c>
      <c r="M6" s="36" t="s">
        <v>226</v>
      </c>
      <c r="N6" s="38">
        <v>1</v>
      </c>
      <c r="O6" s="34">
        <v>3</v>
      </c>
      <c r="P6" s="34">
        <v>3</v>
      </c>
      <c r="Q6" s="34">
        <v>1</v>
      </c>
      <c r="R6" s="34">
        <v>5</v>
      </c>
      <c r="S6" s="34">
        <f t="shared" si="4"/>
        <v>1.9999999999999998</v>
      </c>
      <c r="T6" s="34">
        <v>4</v>
      </c>
      <c r="U6" s="34">
        <v>5</v>
      </c>
      <c r="V6" s="34">
        <f t="shared" si="5"/>
        <v>4.5999999999999996</v>
      </c>
      <c r="W6" s="35">
        <f t="shared" si="6"/>
        <v>9.1999999999999975</v>
      </c>
      <c r="X6" s="39" t="str">
        <f t="shared" si="0"/>
        <v>M</v>
      </c>
      <c r="Y6" s="36" t="s">
        <v>345</v>
      </c>
      <c r="Z6" s="37" t="s">
        <v>125</v>
      </c>
      <c r="AA6" s="34">
        <v>10</v>
      </c>
      <c r="AB6" s="34">
        <v>0</v>
      </c>
      <c r="AC6" s="34">
        <f t="shared" si="1"/>
        <v>10</v>
      </c>
      <c r="AD6" s="38">
        <f t="shared" si="2"/>
        <v>0.1</v>
      </c>
      <c r="AE6" s="39" t="str">
        <f t="shared" si="3"/>
        <v>R</v>
      </c>
      <c r="AF6" s="40" t="s">
        <v>125</v>
      </c>
      <c r="AG6" s="40" t="s">
        <v>125</v>
      </c>
      <c r="AH6" s="40" t="s">
        <v>125</v>
      </c>
      <c r="AI6" s="40" t="s">
        <v>125</v>
      </c>
      <c r="AJ6" s="40" t="s">
        <v>125</v>
      </c>
      <c r="AK6" s="40" t="s">
        <v>125</v>
      </c>
      <c r="AL6" s="40" t="s">
        <v>125</v>
      </c>
      <c r="AM6" s="40" t="s">
        <v>125</v>
      </c>
      <c r="AN6" s="40" t="s">
        <v>125</v>
      </c>
      <c r="AO6" s="40" t="s">
        <v>125</v>
      </c>
      <c r="AP6" s="40" t="s">
        <v>125</v>
      </c>
      <c r="AQ6" s="40" t="s">
        <v>125</v>
      </c>
      <c r="AR6" s="40" t="s">
        <v>125</v>
      </c>
      <c r="AS6" s="40" t="s">
        <v>204</v>
      </c>
      <c r="AT6" s="40" t="s">
        <v>121</v>
      </c>
      <c r="AU6" s="40" t="s">
        <v>324</v>
      </c>
    </row>
    <row r="7" spans="1:47" s="47" customFormat="1" ht="200.55" customHeight="1" x14ac:dyDescent="0.2">
      <c r="A7" s="28">
        <v>4</v>
      </c>
      <c r="B7" s="29" t="s">
        <v>224</v>
      </c>
      <c r="C7" s="30" t="s">
        <v>17</v>
      </c>
      <c r="D7" s="31" t="s">
        <v>306</v>
      </c>
      <c r="E7" s="31" t="s">
        <v>87</v>
      </c>
      <c r="F7" s="30" t="s">
        <v>83</v>
      </c>
      <c r="G7" s="30" t="s">
        <v>218</v>
      </c>
      <c r="H7" s="30" t="s">
        <v>81</v>
      </c>
      <c r="I7" s="33" t="s">
        <v>83</v>
      </c>
      <c r="J7" s="33" t="s">
        <v>83</v>
      </c>
      <c r="K7" s="33" t="s">
        <v>83</v>
      </c>
      <c r="L7" s="46" t="s">
        <v>199</v>
      </c>
      <c r="M7" s="36" t="s">
        <v>227</v>
      </c>
      <c r="N7" s="38">
        <v>2</v>
      </c>
      <c r="O7" s="34">
        <v>1</v>
      </c>
      <c r="P7" s="34">
        <v>3</v>
      </c>
      <c r="Q7" s="34">
        <v>1</v>
      </c>
      <c r="R7" s="34">
        <v>5</v>
      </c>
      <c r="S7" s="34">
        <f t="shared" si="4"/>
        <v>2.1</v>
      </c>
      <c r="T7" s="34">
        <v>4</v>
      </c>
      <c r="U7" s="34">
        <v>5</v>
      </c>
      <c r="V7" s="34">
        <f t="shared" si="5"/>
        <v>4.5999999999999996</v>
      </c>
      <c r="W7" s="35">
        <f t="shared" si="6"/>
        <v>9.66</v>
      </c>
      <c r="X7" s="39" t="str">
        <f t="shared" si="0"/>
        <v>M</v>
      </c>
      <c r="Y7" s="36" t="s">
        <v>341</v>
      </c>
      <c r="Z7" s="37" t="s">
        <v>125</v>
      </c>
      <c r="AA7" s="34">
        <v>5</v>
      </c>
      <c r="AB7" s="34">
        <v>0</v>
      </c>
      <c r="AC7" s="34">
        <f t="shared" si="1"/>
        <v>5</v>
      </c>
      <c r="AD7" s="38">
        <f t="shared" si="2"/>
        <v>4.66</v>
      </c>
      <c r="AE7" s="39" t="str">
        <f t="shared" si="3"/>
        <v>B</v>
      </c>
      <c r="AF7" s="40" t="s">
        <v>125</v>
      </c>
      <c r="AG7" s="40" t="s">
        <v>125</v>
      </c>
      <c r="AH7" s="40" t="s">
        <v>125</v>
      </c>
      <c r="AI7" s="40" t="s">
        <v>125</v>
      </c>
      <c r="AJ7" s="40" t="s">
        <v>125</v>
      </c>
      <c r="AK7" s="40" t="s">
        <v>125</v>
      </c>
      <c r="AL7" s="40" t="s">
        <v>125</v>
      </c>
      <c r="AM7" s="40" t="s">
        <v>125</v>
      </c>
      <c r="AN7" s="40" t="s">
        <v>125</v>
      </c>
      <c r="AO7" s="40" t="s">
        <v>125</v>
      </c>
      <c r="AP7" s="40" t="s">
        <v>125</v>
      </c>
      <c r="AQ7" s="40" t="s">
        <v>125</v>
      </c>
      <c r="AR7" s="40" t="s">
        <v>125</v>
      </c>
      <c r="AS7" s="40" t="s">
        <v>205</v>
      </c>
      <c r="AT7" s="40" t="s">
        <v>121</v>
      </c>
      <c r="AU7" s="40" t="s">
        <v>324</v>
      </c>
    </row>
    <row r="8" spans="1:47" s="47" customFormat="1" ht="195.45" customHeight="1" x14ac:dyDescent="0.2">
      <c r="A8" s="28">
        <v>5</v>
      </c>
      <c r="B8" s="29" t="s">
        <v>224</v>
      </c>
      <c r="C8" s="30" t="s">
        <v>42</v>
      </c>
      <c r="D8" s="31" t="s">
        <v>159</v>
      </c>
      <c r="E8" s="31" t="s">
        <v>88</v>
      </c>
      <c r="F8" s="30" t="s">
        <v>81</v>
      </c>
      <c r="G8" s="30" t="s">
        <v>81</v>
      </c>
      <c r="H8" s="30" t="s">
        <v>81</v>
      </c>
      <c r="I8" s="33" t="s">
        <v>83</v>
      </c>
      <c r="J8" s="33" t="s">
        <v>83</v>
      </c>
      <c r="K8" s="33" t="s">
        <v>83</v>
      </c>
      <c r="L8" s="46" t="s">
        <v>199</v>
      </c>
      <c r="M8" s="36" t="s">
        <v>228</v>
      </c>
      <c r="N8" s="38">
        <v>1</v>
      </c>
      <c r="O8" s="34">
        <v>5</v>
      </c>
      <c r="P8" s="34">
        <v>3</v>
      </c>
      <c r="Q8" s="34">
        <v>1</v>
      </c>
      <c r="R8" s="34">
        <v>1</v>
      </c>
      <c r="S8" s="34">
        <f t="shared" si="4"/>
        <v>1.9</v>
      </c>
      <c r="T8" s="34">
        <v>4</v>
      </c>
      <c r="U8" s="34">
        <v>5</v>
      </c>
      <c r="V8" s="34">
        <f t="shared" si="5"/>
        <v>4.5999999999999996</v>
      </c>
      <c r="W8" s="35">
        <f t="shared" si="6"/>
        <v>8.7399999999999984</v>
      </c>
      <c r="X8" s="39" t="str">
        <f t="shared" si="0"/>
        <v>M</v>
      </c>
      <c r="Y8" s="36" t="s">
        <v>345</v>
      </c>
      <c r="Z8" s="37" t="s">
        <v>125</v>
      </c>
      <c r="AA8" s="34">
        <v>7</v>
      </c>
      <c r="AB8" s="34">
        <v>0</v>
      </c>
      <c r="AC8" s="34">
        <f t="shared" si="1"/>
        <v>7</v>
      </c>
      <c r="AD8" s="38">
        <f t="shared" si="2"/>
        <v>1.7399999999999984</v>
      </c>
      <c r="AE8" s="39" t="str">
        <f t="shared" si="3"/>
        <v>R</v>
      </c>
      <c r="AF8" s="40" t="s">
        <v>125</v>
      </c>
      <c r="AG8" s="40" t="s">
        <v>125</v>
      </c>
      <c r="AH8" s="43" t="s">
        <v>125</v>
      </c>
      <c r="AI8" s="43" t="s">
        <v>125</v>
      </c>
      <c r="AJ8" s="40" t="s">
        <v>125</v>
      </c>
      <c r="AK8" s="40" t="s">
        <v>125</v>
      </c>
      <c r="AL8" s="40" t="s">
        <v>125</v>
      </c>
      <c r="AM8" s="40" t="s">
        <v>125</v>
      </c>
      <c r="AN8" s="40" t="s">
        <v>125</v>
      </c>
      <c r="AO8" s="40" t="s">
        <v>125</v>
      </c>
      <c r="AP8" s="40" t="s">
        <v>125</v>
      </c>
      <c r="AQ8" s="40" t="s">
        <v>125</v>
      </c>
      <c r="AR8" s="40" t="s">
        <v>125</v>
      </c>
      <c r="AS8" s="40" t="s">
        <v>206</v>
      </c>
      <c r="AT8" s="40" t="s">
        <v>121</v>
      </c>
      <c r="AU8" s="40" t="s">
        <v>324</v>
      </c>
    </row>
    <row r="9" spans="1:47" s="47" customFormat="1" ht="201" customHeight="1" x14ac:dyDescent="0.2">
      <c r="A9" s="28">
        <v>6</v>
      </c>
      <c r="B9" s="29" t="s">
        <v>224</v>
      </c>
      <c r="C9" s="30" t="s">
        <v>10</v>
      </c>
      <c r="D9" s="31" t="s">
        <v>160</v>
      </c>
      <c r="E9" s="31" t="s">
        <v>88</v>
      </c>
      <c r="F9" s="30" t="s">
        <v>81</v>
      </c>
      <c r="G9" s="30" t="s">
        <v>81</v>
      </c>
      <c r="H9" s="30" t="s">
        <v>81</v>
      </c>
      <c r="I9" s="33" t="s">
        <v>83</v>
      </c>
      <c r="J9" s="33" t="s">
        <v>83</v>
      </c>
      <c r="K9" s="33" t="s">
        <v>83</v>
      </c>
      <c r="L9" s="46" t="s">
        <v>199</v>
      </c>
      <c r="M9" s="36" t="s">
        <v>229</v>
      </c>
      <c r="N9" s="42">
        <v>3</v>
      </c>
      <c r="O9" s="34">
        <v>3</v>
      </c>
      <c r="P9" s="34">
        <v>3</v>
      </c>
      <c r="Q9" s="34">
        <v>1</v>
      </c>
      <c r="R9" s="34">
        <v>1</v>
      </c>
      <c r="S9" s="34">
        <f t="shared" si="4"/>
        <v>2.4000000000000004</v>
      </c>
      <c r="T9" s="34">
        <v>4</v>
      </c>
      <c r="U9" s="34">
        <v>5</v>
      </c>
      <c r="V9" s="34">
        <f t="shared" si="5"/>
        <v>4.5999999999999996</v>
      </c>
      <c r="W9" s="35">
        <f t="shared" si="6"/>
        <v>11.040000000000001</v>
      </c>
      <c r="X9" s="39" t="str">
        <f t="shared" si="0"/>
        <v>M</v>
      </c>
      <c r="Y9" s="36" t="s">
        <v>345</v>
      </c>
      <c r="Z9" s="37" t="s">
        <v>125</v>
      </c>
      <c r="AA9" s="34">
        <v>8</v>
      </c>
      <c r="AB9" s="34">
        <v>0</v>
      </c>
      <c r="AC9" s="34">
        <f t="shared" si="1"/>
        <v>8</v>
      </c>
      <c r="AD9" s="38">
        <f t="shared" si="2"/>
        <v>3.0400000000000009</v>
      </c>
      <c r="AE9" s="39" t="str">
        <f t="shared" si="3"/>
        <v>B</v>
      </c>
      <c r="AF9" s="40" t="s">
        <v>125</v>
      </c>
      <c r="AG9" s="40" t="s">
        <v>125</v>
      </c>
      <c r="AH9" s="40" t="s">
        <v>125</v>
      </c>
      <c r="AI9" s="40" t="s">
        <v>125</v>
      </c>
      <c r="AJ9" s="40" t="s">
        <v>125</v>
      </c>
      <c r="AK9" s="40" t="s">
        <v>125</v>
      </c>
      <c r="AL9" s="40" t="s">
        <v>125</v>
      </c>
      <c r="AM9" s="40" t="s">
        <v>125</v>
      </c>
      <c r="AN9" s="40" t="s">
        <v>125</v>
      </c>
      <c r="AO9" s="40" t="s">
        <v>125</v>
      </c>
      <c r="AP9" s="40" t="s">
        <v>125</v>
      </c>
      <c r="AQ9" s="40" t="s">
        <v>125</v>
      </c>
      <c r="AR9" s="40" t="s">
        <v>125</v>
      </c>
      <c r="AS9" s="40"/>
      <c r="AT9" s="40"/>
      <c r="AU9" s="40"/>
    </row>
    <row r="10" spans="1:47" s="47" customFormat="1" ht="194.55" customHeight="1" x14ac:dyDescent="0.2">
      <c r="A10" s="28">
        <v>7</v>
      </c>
      <c r="B10" s="29" t="s">
        <v>224</v>
      </c>
      <c r="C10" s="30" t="s">
        <v>11</v>
      </c>
      <c r="D10" s="31" t="s">
        <v>159</v>
      </c>
      <c r="E10" s="31" t="s">
        <v>82</v>
      </c>
      <c r="F10" s="30" t="s">
        <v>81</v>
      </c>
      <c r="G10" s="30" t="s">
        <v>81</v>
      </c>
      <c r="H10" s="30" t="s">
        <v>81</v>
      </c>
      <c r="I10" s="33" t="s">
        <v>83</v>
      </c>
      <c r="J10" s="33" t="s">
        <v>83</v>
      </c>
      <c r="K10" s="33" t="s">
        <v>83</v>
      </c>
      <c r="L10" s="46" t="s">
        <v>199</v>
      </c>
      <c r="M10" s="31" t="s">
        <v>230</v>
      </c>
      <c r="N10" s="30">
        <v>3</v>
      </c>
      <c r="O10" s="34">
        <v>5</v>
      </c>
      <c r="P10" s="34">
        <v>3</v>
      </c>
      <c r="Q10" s="34">
        <v>1</v>
      </c>
      <c r="R10" s="34">
        <v>1</v>
      </c>
      <c r="S10" s="34">
        <f t="shared" si="4"/>
        <v>2.7000000000000006</v>
      </c>
      <c r="T10" s="34">
        <v>4</v>
      </c>
      <c r="U10" s="34">
        <v>5</v>
      </c>
      <c r="V10" s="34">
        <f t="shared" si="5"/>
        <v>4.5999999999999996</v>
      </c>
      <c r="W10" s="35">
        <f t="shared" si="6"/>
        <v>12.420000000000002</v>
      </c>
      <c r="X10" s="39" t="str">
        <f t="shared" si="0"/>
        <v>M</v>
      </c>
      <c r="Y10" s="36" t="s">
        <v>346</v>
      </c>
      <c r="Z10" s="37" t="s">
        <v>125</v>
      </c>
      <c r="AA10" s="34">
        <v>8</v>
      </c>
      <c r="AB10" s="34">
        <v>0</v>
      </c>
      <c r="AC10" s="34">
        <f t="shared" si="1"/>
        <v>8</v>
      </c>
      <c r="AD10" s="38">
        <f t="shared" si="2"/>
        <v>4.4200000000000017</v>
      </c>
      <c r="AE10" s="39" t="str">
        <f t="shared" si="3"/>
        <v>B</v>
      </c>
      <c r="AF10" s="40" t="s">
        <v>125</v>
      </c>
      <c r="AG10" s="40" t="s">
        <v>125</v>
      </c>
      <c r="AH10" s="40" t="s">
        <v>125</v>
      </c>
      <c r="AI10" s="40" t="s">
        <v>125</v>
      </c>
      <c r="AJ10" s="40" t="s">
        <v>125</v>
      </c>
      <c r="AK10" s="40" t="s">
        <v>125</v>
      </c>
      <c r="AL10" s="40" t="s">
        <v>125</v>
      </c>
      <c r="AM10" s="40" t="s">
        <v>125</v>
      </c>
      <c r="AN10" s="40" t="s">
        <v>125</v>
      </c>
      <c r="AO10" s="40" t="s">
        <v>125</v>
      </c>
      <c r="AP10" s="40" t="s">
        <v>125</v>
      </c>
      <c r="AQ10" s="40" t="s">
        <v>125</v>
      </c>
      <c r="AR10" s="40" t="s">
        <v>125</v>
      </c>
      <c r="AS10" s="40" t="s">
        <v>207</v>
      </c>
      <c r="AT10" s="40" t="s">
        <v>121</v>
      </c>
      <c r="AU10" s="40" t="s">
        <v>324</v>
      </c>
    </row>
    <row r="11" spans="1:47" s="47" customFormat="1" ht="182.55" customHeight="1" x14ac:dyDescent="0.2">
      <c r="A11" s="28">
        <v>8</v>
      </c>
      <c r="B11" s="29" t="s">
        <v>231</v>
      </c>
      <c r="C11" s="30" t="s">
        <v>146</v>
      </c>
      <c r="D11" s="31" t="s">
        <v>306</v>
      </c>
      <c r="E11" s="31" t="s">
        <v>82</v>
      </c>
      <c r="F11" s="30" t="s">
        <v>81</v>
      </c>
      <c r="G11" s="30" t="s">
        <v>81</v>
      </c>
      <c r="H11" s="30" t="s">
        <v>81</v>
      </c>
      <c r="I11" s="33" t="s">
        <v>83</v>
      </c>
      <c r="J11" s="33" t="s">
        <v>83</v>
      </c>
      <c r="K11" s="33" t="s">
        <v>83</v>
      </c>
      <c r="L11" s="46" t="s">
        <v>199</v>
      </c>
      <c r="M11" s="36" t="s">
        <v>232</v>
      </c>
      <c r="N11" s="30">
        <v>3</v>
      </c>
      <c r="O11" s="34">
        <v>1</v>
      </c>
      <c r="P11" s="34">
        <v>3</v>
      </c>
      <c r="Q11" s="34">
        <v>1</v>
      </c>
      <c r="R11" s="34">
        <v>1</v>
      </c>
      <c r="S11" s="34">
        <f t="shared" si="4"/>
        <v>2.1</v>
      </c>
      <c r="T11" s="34">
        <v>3</v>
      </c>
      <c r="U11" s="34">
        <v>5</v>
      </c>
      <c r="V11" s="34">
        <f t="shared" si="5"/>
        <v>4.2</v>
      </c>
      <c r="W11" s="35">
        <f t="shared" si="6"/>
        <v>8.82</v>
      </c>
      <c r="X11" s="39" t="str">
        <f t="shared" si="0"/>
        <v>M</v>
      </c>
      <c r="Y11" s="36" t="s">
        <v>347</v>
      </c>
      <c r="Z11" s="37" t="s">
        <v>125</v>
      </c>
      <c r="AA11" s="34">
        <v>9</v>
      </c>
      <c r="AB11" s="34">
        <v>0</v>
      </c>
      <c r="AC11" s="34">
        <f t="shared" si="1"/>
        <v>9</v>
      </c>
      <c r="AD11" s="38">
        <f t="shared" si="2"/>
        <v>0.1</v>
      </c>
      <c r="AE11" s="39" t="str">
        <f t="shared" si="3"/>
        <v>R</v>
      </c>
      <c r="AF11" s="40" t="s">
        <v>125</v>
      </c>
      <c r="AG11" s="40" t="s">
        <v>125</v>
      </c>
      <c r="AH11" s="40" t="s">
        <v>125</v>
      </c>
      <c r="AI11" s="40" t="s">
        <v>125</v>
      </c>
      <c r="AJ11" s="40" t="s">
        <v>125</v>
      </c>
      <c r="AK11" s="40" t="s">
        <v>125</v>
      </c>
      <c r="AL11" s="40" t="s">
        <v>125</v>
      </c>
      <c r="AM11" s="40" t="s">
        <v>125</v>
      </c>
      <c r="AN11" s="40" t="s">
        <v>125</v>
      </c>
      <c r="AO11" s="40" t="s">
        <v>125</v>
      </c>
      <c r="AP11" s="40" t="s">
        <v>125</v>
      </c>
      <c r="AQ11" s="40" t="s">
        <v>125</v>
      </c>
      <c r="AR11" s="40" t="s">
        <v>125</v>
      </c>
      <c r="AS11" s="40" t="s">
        <v>208</v>
      </c>
      <c r="AT11" s="40" t="s">
        <v>121</v>
      </c>
      <c r="AU11" s="40" t="s">
        <v>324</v>
      </c>
    </row>
    <row r="12" spans="1:47" s="47" customFormat="1" ht="259.8" customHeight="1" x14ac:dyDescent="0.2">
      <c r="A12" s="28">
        <v>9</v>
      </c>
      <c r="B12" s="29" t="s">
        <v>20</v>
      </c>
      <c r="C12" s="30" t="s">
        <v>6</v>
      </c>
      <c r="D12" s="31" t="s">
        <v>307</v>
      </c>
      <c r="E12" s="31" t="s">
        <v>82</v>
      </c>
      <c r="F12" s="30" t="s">
        <v>81</v>
      </c>
      <c r="G12" s="30" t="s">
        <v>81</v>
      </c>
      <c r="H12" s="30" t="s">
        <v>81</v>
      </c>
      <c r="I12" s="33" t="s">
        <v>83</v>
      </c>
      <c r="J12" s="33" t="s">
        <v>83</v>
      </c>
      <c r="K12" s="33" t="s">
        <v>83</v>
      </c>
      <c r="L12" s="46" t="s">
        <v>199</v>
      </c>
      <c r="M12" s="51" t="s">
        <v>233</v>
      </c>
      <c r="N12" s="48">
        <v>3</v>
      </c>
      <c r="O12" s="34">
        <v>5</v>
      </c>
      <c r="P12" s="34">
        <v>3</v>
      </c>
      <c r="Q12" s="34">
        <v>1</v>
      </c>
      <c r="R12" s="34">
        <v>1</v>
      </c>
      <c r="S12" s="34">
        <f t="shared" si="4"/>
        <v>2.7000000000000006</v>
      </c>
      <c r="T12" s="34">
        <v>3</v>
      </c>
      <c r="U12" s="34">
        <v>5</v>
      </c>
      <c r="V12" s="34">
        <f t="shared" si="5"/>
        <v>4.2</v>
      </c>
      <c r="W12" s="35">
        <f t="shared" si="6"/>
        <v>11.340000000000003</v>
      </c>
      <c r="X12" s="39" t="str">
        <f t="shared" si="0"/>
        <v>M</v>
      </c>
      <c r="Y12" s="36" t="s">
        <v>234</v>
      </c>
      <c r="Z12" s="37" t="s">
        <v>125</v>
      </c>
      <c r="AA12" s="34">
        <v>10</v>
      </c>
      <c r="AB12" s="34">
        <v>0</v>
      </c>
      <c r="AC12" s="34">
        <f t="shared" si="1"/>
        <v>10</v>
      </c>
      <c r="AD12" s="38">
        <f t="shared" si="2"/>
        <v>1.3400000000000034</v>
      </c>
      <c r="AE12" s="39" t="str">
        <f t="shared" si="3"/>
        <v>R</v>
      </c>
      <c r="AF12" s="40" t="s">
        <v>125</v>
      </c>
      <c r="AG12" s="40" t="s">
        <v>125</v>
      </c>
      <c r="AH12" s="40" t="s">
        <v>125</v>
      </c>
      <c r="AI12" s="40" t="s">
        <v>125</v>
      </c>
      <c r="AJ12" s="40" t="s">
        <v>125</v>
      </c>
      <c r="AK12" s="40" t="s">
        <v>125</v>
      </c>
      <c r="AL12" s="40" t="s">
        <v>125</v>
      </c>
      <c r="AM12" s="40" t="s">
        <v>125</v>
      </c>
      <c r="AN12" s="40" t="s">
        <v>125</v>
      </c>
      <c r="AO12" s="40" t="s">
        <v>125</v>
      </c>
      <c r="AP12" s="40" t="s">
        <v>125</v>
      </c>
      <c r="AQ12" s="40" t="s">
        <v>125</v>
      </c>
      <c r="AR12" s="40" t="s">
        <v>125</v>
      </c>
      <c r="AS12" s="40" t="s">
        <v>112</v>
      </c>
      <c r="AT12" s="40" t="s">
        <v>121</v>
      </c>
      <c r="AU12" s="40" t="s">
        <v>324</v>
      </c>
    </row>
    <row r="13" spans="1:47" s="47" customFormat="1" ht="184.2" customHeight="1" x14ac:dyDescent="0.2">
      <c r="A13" s="28">
        <v>10</v>
      </c>
      <c r="B13" s="29" t="s">
        <v>20</v>
      </c>
      <c r="C13" s="30" t="s">
        <v>43</v>
      </c>
      <c r="D13" s="31" t="s">
        <v>159</v>
      </c>
      <c r="E13" s="31" t="s">
        <v>82</v>
      </c>
      <c r="F13" s="30" t="s">
        <v>81</v>
      </c>
      <c r="G13" s="30" t="s">
        <v>81</v>
      </c>
      <c r="H13" s="30" t="s">
        <v>81</v>
      </c>
      <c r="I13" s="33" t="s">
        <v>83</v>
      </c>
      <c r="J13" s="33" t="s">
        <v>83</v>
      </c>
      <c r="K13" s="33" t="s">
        <v>83</v>
      </c>
      <c r="L13" s="46" t="s">
        <v>199</v>
      </c>
      <c r="M13" s="51" t="s">
        <v>235</v>
      </c>
      <c r="N13" s="48">
        <v>1</v>
      </c>
      <c r="O13" s="34">
        <v>3</v>
      </c>
      <c r="P13" s="34">
        <v>3</v>
      </c>
      <c r="Q13" s="34">
        <v>1</v>
      </c>
      <c r="R13" s="34">
        <v>1</v>
      </c>
      <c r="S13" s="34">
        <f t="shared" si="4"/>
        <v>1.5999999999999999</v>
      </c>
      <c r="T13" s="34">
        <v>3</v>
      </c>
      <c r="U13" s="34">
        <v>5</v>
      </c>
      <c r="V13" s="34">
        <f t="shared" si="5"/>
        <v>4.2</v>
      </c>
      <c r="W13" s="35">
        <f t="shared" si="6"/>
        <v>6.72</v>
      </c>
      <c r="X13" s="39" t="str">
        <f t="shared" si="0"/>
        <v>M</v>
      </c>
      <c r="Y13" s="36" t="s">
        <v>348</v>
      </c>
      <c r="Z13" s="37" t="s">
        <v>125</v>
      </c>
      <c r="AA13" s="34">
        <v>7</v>
      </c>
      <c r="AB13" s="34">
        <v>0</v>
      </c>
      <c r="AC13" s="34">
        <f t="shared" si="1"/>
        <v>7</v>
      </c>
      <c r="AD13" s="38">
        <f t="shared" si="2"/>
        <v>0.1</v>
      </c>
      <c r="AE13" s="39" t="str">
        <f t="shared" si="3"/>
        <v>R</v>
      </c>
      <c r="AF13" s="40" t="s">
        <v>125</v>
      </c>
      <c r="AG13" s="40" t="s">
        <v>125</v>
      </c>
      <c r="AH13" s="43" t="s">
        <v>125</v>
      </c>
      <c r="AI13" s="43" t="s">
        <v>125</v>
      </c>
      <c r="AJ13" s="40" t="s">
        <v>125</v>
      </c>
      <c r="AK13" s="40" t="s">
        <v>125</v>
      </c>
      <c r="AL13" s="40" t="s">
        <v>125</v>
      </c>
      <c r="AM13" s="40" t="s">
        <v>125</v>
      </c>
      <c r="AN13" s="40" t="s">
        <v>125</v>
      </c>
      <c r="AO13" s="40" t="s">
        <v>125</v>
      </c>
      <c r="AP13" s="40" t="s">
        <v>125</v>
      </c>
      <c r="AQ13" s="40" t="s">
        <v>125</v>
      </c>
      <c r="AR13" s="40" t="s">
        <v>125</v>
      </c>
      <c r="AS13" s="40" t="s">
        <v>209</v>
      </c>
      <c r="AT13" s="40" t="s">
        <v>121</v>
      </c>
      <c r="AU13" s="40" t="s">
        <v>236</v>
      </c>
    </row>
    <row r="14" spans="1:47" s="47" customFormat="1" ht="189" customHeight="1" x14ac:dyDescent="0.2">
      <c r="A14" s="28">
        <v>11</v>
      </c>
      <c r="B14" s="29" t="s">
        <v>20</v>
      </c>
      <c r="C14" s="30" t="s">
        <v>19</v>
      </c>
      <c r="D14" s="31" t="s">
        <v>159</v>
      </c>
      <c r="E14" s="31" t="s">
        <v>82</v>
      </c>
      <c r="F14" s="30" t="s">
        <v>81</v>
      </c>
      <c r="G14" s="30" t="s">
        <v>81</v>
      </c>
      <c r="H14" s="30" t="s">
        <v>81</v>
      </c>
      <c r="I14" s="33" t="s">
        <v>83</v>
      </c>
      <c r="J14" s="33" t="s">
        <v>83</v>
      </c>
      <c r="K14" s="33" t="s">
        <v>83</v>
      </c>
      <c r="L14" s="46" t="s">
        <v>199</v>
      </c>
      <c r="M14" s="36" t="s">
        <v>237</v>
      </c>
      <c r="N14" s="38">
        <v>1</v>
      </c>
      <c r="O14" s="34">
        <v>3</v>
      </c>
      <c r="P14" s="34">
        <v>3</v>
      </c>
      <c r="Q14" s="34">
        <v>1</v>
      </c>
      <c r="R14" s="34">
        <v>1</v>
      </c>
      <c r="S14" s="34">
        <f t="shared" si="4"/>
        <v>1.5999999999999999</v>
      </c>
      <c r="T14" s="34">
        <v>3</v>
      </c>
      <c r="U14" s="34">
        <v>5</v>
      </c>
      <c r="V14" s="34">
        <f t="shared" si="5"/>
        <v>4.2</v>
      </c>
      <c r="W14" s="35">
        <f t="shared" si="6"/>
        <v>6.72</v>
      </c>
      <c r="X14" s="39" t="str">
        <f t="shared" si="0"/>
        <v>M</v>
      </c>
      <c r="Y14" s="36" t="s">
        <v>238</v>
      </c>
      <c r="Z14" s="37" t="s">
        <v>125</v>
      </c>
      <c r="AA14" s="34">
        <v>8</v>
      </c>
      <c r="AB14" s="34">
        <v>0</v>
      </c>
      <c r="AC14" s="34">
        <f t="shared" si="1"/>
        <v>8</v>
      </c>
      <c r="AD14" s="38">
        <f t="shared" si="2"/>
        <v>0.1</v>
      </c>
      <c r="AE14" s="39" t="str">
        <f t="shared" si="3"/>
        <v>R</v>
      </c>
      <c r="AF14" s="40" t="s">
        <v>125</v>
      </c>
      <c r="AG14" s="40" t="s">
        <v>125</v>
      </c>
      <c r="AH14" s="40" t="s">
        <v>125</v>
      </c>
      <c r="AI14" s="40" t="s">
        <v>125</v>
      </c>
      <c r="AJ14" s="40" t="s">
        <v>125</v>
      </c>
      <c r="AK14" s="40" t="s">
        <v>125</v>
      </c>
      <c r="AL14" s="40" t="s">
        <v>125</v>
      </c>
      <c r="AM14" s="40" t="s">
        <v>125</v>
      </c>
      <c r="AN14" s="40" t="s">
        <v>125</v>
      </c>
      <c r="AO14" s="40" t="s">
        <v>125</v>
      </c>
      <c r="AP14" s="40" t="s">
        <v>125</v>
      </c>
      <c r="AQ14" s="40" t="s">
        <v>125</v>
      </c>
      <c r="AR14" s="40" t="s">
        <v>125</v>
      </c>
      <c r="AS14" s="40" t="s">
        <v>210</v>
      </c>
      <c r="AT14" s="40" t="s">
        <v>121</v>
      </c>
      <c r="AU14" s="40" t="s">
        <v>236</v>
      </c>
    </row>
    <row r="15" spans="1:47" ht="190.2" customHeight="1" x14ac:dyDescent="0.3">
      <c r="A15" s="28">
        <v>12</v>
      </c>
      <c r="B15" s="29" t="s">
        <v>20</v>
      </c>
      <c r="C15" s="30" t="s">
        <v>147</v>
      </c>
      <c r="D15" s="31" t="s">
        <v>306</v>
      </c>
      <c r="E15" s="31" t="s">
        <v>82</v>
      </c>
      <c r="F15" s="30" t="s">
        <v>81</v>
      </c>
      <c r="G15" s="30" t="s">
        <v>81</v>
      </c>
      <c r="H15" s="30" t="s">
        <v>81</v>
      </c>
      <c r="I15" s="33" t="s">
        <v>83</v>
      </c>
      <c r="J15" s="33" t="s">
        <v>83</v>
      </c>
      <c r="K15" s="33" t="s">
        <v>83</v>
      </c>
      <c r="L15" s="46" t="s">
        <v>199</v>
      </c>
      <c r="M15" s="51" t="s">
        <v>239</v>
      </c>
      <c r="N15" s="48">
        <v>2</v>
      </c>
      <c r="O15" s="34">
        <v>3</v>
      </c>
      <c r="P15" s="34">
        <v>3</v>
      </c>
      <c r="Q15" s="34">
        <v>1</v>
      </c>
      <c r="R15" s="34">
        <v>1</v>
      </c>
      <c r="S15" s="34">
        <f t="shared" si="4"/>
        <v>2</v>
      </c>
      <c r="T15" s="34">
        <v>3</v>
      </c>
      <c r="U15" s="34">
        <v>5</v>
      </c>
      <c r="V15" s="34">
        <f t="shared" si="5"/>
        <v>4.2</v>
      </c>
      <c r="W15" s="35">
        <f t="shared" si="6"/>
        <v>8.4</v>
      </c>
      <c r="X15" s="39" t="str">
        <f t="shared" si="0"/>
        <v>M</v>
      </c>
      <c r="Y15" s="36" t="s">
        <v>238</v>
      </c>
      <c r="Z15" s="37" t="s">
        <v>125</v>
      </c>
      <c r="AA15" s="34">
        <v>9</v>
      </c>
      <c r="AB15" s="34">
        <v>0</v>
      </c>
      <c r="AC15" s="34">
        <f t="shared" si="1"/>
        <v>9</v>
      </c>
      <c r="AD15" s="38">
        <f t="shared" si="2"/>
        <v>0.1</v>
      </c>
      <c r="AE15" s="39" t="str">
        <f t="shared" si="3"/>
        <v>R</v>
      </c>
      <c r="AF15" s="40" t="s">
        <v>125</v>
      </c>
      <c r="AG15" s="40" t="s">
        <v>125</v>
      </c>
      <c r="AH15" s="40" t="s">
        <v>125</v>
      </c>
      <c r="AI15" s="40" t="s">
        <v>125</v>
      </c>
      <c r="AJ15" s="40" t="s">
        <v>125</v>
      </c>
      <c r="AK15" s="40" t="s">
        <v>125</v>
      </c>
      <c r="AL15" s="40" t="s">
        <v>125</v>
      </c>
      <c r="AM15" s="40" t="s">
        <v>125</v>
      </c>
      <c r="AN15" s="40" t="s">
        <v>125</v>
      </c>
      <c r="AO15" s="40" t="s">
        <v>125</v>
      </c>
      <c r="AP15" s="40" t="s">
        <v>125</v>
      </c>
      <c r="AQ15" s="40" t="s">
        <v>125</v>
      </c>
      <c r="AR15" s="40" t="s">
        <v>125</v>
      </c>
      <c r="AS15" s="40" t="s">
        <v>113</v>
      </c>
      <c r="AT15" s="40" t="s">
        <v>121</v>
      </c>
      <c r="AU15" s="40" t="s">
        <v>324</v>
      </c>
    </row>
    <row r="16" spans="1:47" ht="200.55" customHeight="1" x14ac:dyDescent="0.3">
      <c r="A16" s="28">
        <v>13</v>
      </c>
      <c r="B16" s="29" t="s">
        <v>20</v>
      </c>
      <c r="C16" s="30" t="s">
        <v>122</v>
      </c>
      <c r="D16" s="31" t="s">
        <v>306</v>
      </c>
      <c r="E16" s="31" t="s">
        <v>82</v>
      </c>
      <c r="F16" s="30" t="s">
        <v>81</v>
      </c>
      <c r="G16" s="30" t="s">
        <v>81</v>
      </c>
      <c r="H16" s="30" t="s">
        <v>81</v>
      </c>
      <c r="I16" s="33" t="s">
        <v>83</v>
      </c>
      <c r="J16" s="33" t="s">
        <v>83</v>
      </c>
      <c r="K16" s="33" t="s">
        <v>83</v>
      </c>
      <c r="L16" s="46" t="s">
        <v>199</v>
      </c>
      <c r="M16" s="51" t="s">
        <v>240</v>
      </c>
      <c r="N16" s="48">
        <v>2</v>
      </c>
      <c r="O16" s="34">
        <v>1</v>
      </c>
      <c r="P16" s="34">
        <v>3</v>
      </c>
      <c r="Q16" s="34">
        <v>1</v>
      </c>
      <c r="R16" s="34">
        <v>1</v>
      </c>
      <c r="S16" s="34">
        <f t="shared" si="4"/>
        <v>1.7</v>
      </c>
      <c r="T16" s="34">
        <v>3</v>
      </c>
      <c r="U16" s="34">
        <v>5</v>
      </c>
      <c r="V16" s="34">
        <f t="shared" si="5"/>
        <v>4.2</v>
      </c>
      <c r="W16" s="35">
        <f t="shared" si="6"/>
        <v>7.14</v>
      </c>
      <c r="X16" s="39" t="str">
        <f t="shared" si="0"/>
        <v>M</v>
      </c>
      <c r="Y16" s="36" t="s">
        <v>342</v>
      </c>
      <c r="Z16" s="37" t="s">
        <v>125</v>
      </c>
      <c r="AA16" s="34">
        <v>7</v>
      </c>
      <c r="AB16" s="34">
        <v>0</v>
      </c>
      <c r="AC16" s="34">
        <f t="shared" si="1"/>
        <v>7</v>
      </c>
      <c r="AD16" s="38">
        <f t="shared" si="2"/>
        <v>0.13999999999999968</v>
      </c>
      <c r="AE16" s="39" t="str">
        <f t="shared" si="3"/>
        <v>R</v>
      </c>
      <c r="AF16" s="40" t="s">
        <v>125</v>
      </c>
      <c r="AG16" s="40" t="s">
        <v>125</v>
      </c>
      <c r="AH16" s="40" t="s">
        <v>125</v>
      </c>
      <c r="AI16" s="40" t="s">
        <v>125</v>
      </c>
      <c r="AJ16" s="40" t="s">
        <v>125</v>
      </c>
      <c r="AK16" s="40" t="s">
        <v>125</v>
      </c>
      <c r="AL16" s="40" t="s">
        <v>125</v>
      </c>
      <c r="AM16" s="40" t="s">
        <v>125</v>
      </c>
      <c r="AN16" s="40" t="s">
        <v>125</v>
      </c>
      <c r="AO16" s="40" t="s">
        <v>125</v>
      </c>
      <c r="AP16" s="40" t="s">
        <v>125</v>
      </c>
      <c r="AQ16" s="40" t="s">
        <v>125</v>
      </c>
      <c r="AR16" s="40" t="s">
        <v>125</v>
      </c>
      <c r="AS16" s="40" t="s">
        <v>175</v>
      </c>
      <c r="AT16" s="40" t="s">
        <v>121</v>
      </c>
      <c r="AU16" s="40" t="s">
        <v>324</v>
      </c>
    </row>
    <row r="17" spans="1:47" ht="177" customHeight="1" x14ac:dyDescent="0.3">
      <c r="A17" s="28">
        <v>14</v>
      </c>
      <c r="B17" s="29" t="s">
        <v>241</v>
      </c>
      <c r="C17" s="30" t="s">
        <v>21</v>
      </c>
      <c r="D17" s="31" t="s">
        <v>305</v>
      </c>
      <c r="E17" s="31" t="s">
        <v>82</v>
      </c>
      <c r="F17" s="30" t="s">
        <v>81</v>
      </c>
      <c r="G17" s="30" t="s">
        <v>81</v>
      </c>
      <c r="H17" s="30" t="s">
        <v>81</v>
      </c>
      <c r="I17" s="33" t="s">
        <v>83</v>
      </c>
      <c r="J17" s="33" t="s">
        <v>83</v>
      </c>
      <c r="K17" s="33" t="s">
        <v>83</v>
      </c>
      <c r="L17" s="46" t="s">
        <v>242</v>
      </c>
      <c r="M17" s="51" t="s">
        <v>243</v>
      </c>
      <c r="N17" s="48">
        <v>3</v>
      </c>
      <c r="O17" s="34">
        <v>5</v>
      </c>
      <c r="P17" s="34">
        <v>3</v>
      </c>
      <c r="Q17" s="34">
        <v>1</v>
      </c>
      <c r="R17" s="34">
        <v>1</v>
      </c>
      <c r="S17" s="34">
        <f t="shared" si="4"/>
        <v>2.7000000000000006</v>
      </c>
      <c r="T17" s="34">
        <v>3</v>
      </c>
      <c r="U17" s="34">
        <v>5</v>
      </c>
      <c r="V17" s="34">
        <f t="shared" si="5"/>
        <v>4.2</v>
      </c>
      <c r="W17" s="35">
        <f t="shared" si="6"/>
        <v>11.340000000000003</v>
      </c>
      <c r="X17" s="39" t="str">
        <f t="shared" si="0"/>
        <v>M</v>
      </c>
      <c r="Y17" s="36" t="s">
        <v>359</v>
      </c>
      <c r="Z17" s="37" t="s">
        <v>125</v>
      </c>
      <c r="AA17" s="34">
        <v>10</v>
      </c>
      <c r="AB17" s="34">
        <v>0</v>
      </c>
      <c r="AC17" s="34">
        <f t="shared" si="1"/>
        <v>10</v>
      </c>
      <c r="AD17" s="38">
        <f t="shared" si="2"/>
        <v>1.3400000000000034</v>
      </c>
      <c r="AE17" s="39" t="str">
        <f t="shared" si="3"/>
        <v>R</v>
      </c>
      <c r="AF17" s="40" t="s">
        <v>125</v>
      </c>
      <c r="AG17" s="40" t="s">
        <v>125</v>
      </c>
      <c r="AH17" s="40" t="s">
        <v>125</v>
      </c>
      <c r="AI17" s="40" t="s">
        <v>125</v>
      </c>
      <c r="AJ17" s="40" t="s">
        <v>125</v>
      </c>
      <c r="AK17" s="40" t="s">
        <v>125</v>
      </c>
      <c r="AL17" s="40" t="s">
        <v>125</v>
      </c>
      <c r="AM17" s="40" t="s">
        <v>125</v>
      </c>
      <c r="AN17" s="40" t="s">
        <v>125</v>
      </c>
      <c r="AO17" s="40" t="s">
        <v>125</v>
      </c>
      <c r="AP17" s="40" t="s">
        <v>125</v>
      </c>
      <c r="AQ17" s="40" t="s">
        <v>125</v>
      </c>
      <c r="AR17" s="40" t="s">
        <v>125</v>
      </c>
      <c r="AS17" s="40"/>
      <c r="AT17" s="40"/>
      <c r="AU17" s="40"/>
    </row>
    <row r="18" spans="1:47" ht="178.8" customHeight="1" x14ac:dyDescent="0.3">
      <c r="A18" s="28">
        <v>15</v>
      </c>
      <c r="B18" s="29" t="s">
        <v>20</v>
      </c>
      <c r="C18" s="30" t="s">
        <v>244</v>
      </c>
      <c r="D18" s="31" t="s">
        <v>173</v>
      </c>
      <c r="E18" s="31" t="s">
        <v>82</v>
      </c>
      <c r="F18" s="30" t="s">
        <v>81</v>
      </c>
      <c r="G18" s="30" t="s">
        <v>81</v>
      </c>
      <c r="H18" s="30" t="s">
        <v>81</v>
      </c>
      <c r="I18" s="33" t="s">
        <v>83</v>
      </c>
      <c r="J18" s="33" t="s">
        <v>83</v>
      </c>
      <c r="K18" s="33" t="s">
        <v>83</v>
      </c>
      <c r="L18" s="46" t="s">
        <v>199</v>
      </c>
      <c r="M18" s="51" t="s">
        <v>245</v>
      </c>
      <c r="N18" s="48">
        <v>1</v>
      </c>
      <c r="O18" s="34">
        <v>1</v>
      </c>
      <c r="P18" s="34">
        <v>3</v>
      </c>
      <c r="Q18" s="34">
        <v>1</v>
      </c>
      <c r="R18" s="34">
        <v>1</v>
      </c>
      <c r="S18" s="34">
        <f t="shared" si="4"/>
        <v>1.3</v>
      </c>
      <c r="T18" s="34">
        <v>3</v>
      </c>
      <c r="U18" s="34">
        <v>5</v>
      </c>
      <c r="V18" s="34">
        <f t="shared" si="5"/>
        <v>4.2</v>
      </c>
      <c r="W18" s="35">
        <f t="shared" si="6"/>
        <v>5.4600000000000009</v>
      </c>
      <c r="X18" s="39" t="str">
        <f t="shared" si="0"/>
        <v>M</v>
      </c>
      <c r="Y18" s="36" t="s">
        <v>361</v>
      </c>
      <c r="Z18" s="37" t="s">
        <v>125</v>
      </c>
      <c r="AA18" s="34">
        <v>7</v>
      </c>
      <c r="AB18" s="34">
        <v>0</v>
      </c>
      <c r="AC18" s="34">
        <f t="shared" si="1"/>
        <v>7</v>
      </c>
      <c r="AD18" s="38">
        <f t="shared" si="2"/>
        <v>0.1</v>
      </c>
      <c r="AE18" s="39" t="str">
        <f t="shared" si="3"/>
        <v>R</v>
      </c>
      <c r="AF18" s="40" t="s">
        <v>125</v>
      </c>
      <c r="AG18" s="40" t="s">
        <v>125</v>
      </c>
      <c r="AH18" s="40" t="s">
        <v>125</v>
      </c>
      <c r="AI18" s="40" t="s">
        <v>125</v>
      </c>
      <c r="AJ18" s="40" t="s">
        <v>125</v>
      </c>
      <c r="AK18" s="40" t="s">
        <v>125</v>
      </c>
      <c r="AL18" s="40" t="s">
        <v>125</v>
      </c>
      <c r="AM18" s="40" t="s">
        <v>125</v>
      </c>
      <c r="AN18" s="40" t="s">
        <v>125</v>
      </c>
      <c r="AO18" s="40" t="s">
        <v>125</v>
      </c>
      <c r="AP18" s="40" t="s">
        <v>125</v>
      </c>
      <c r="AQ18" s="40" t="s">
        <v>125</v>
      </c>
      <c r="AR18" s="40" t="s">
        <v>125</v>
      </c>
      <c r="AS18" s="37"/>
      <c r="AT18" s="40"/>
      <c r="AU18" s="40"/>
    </row>
    <row r="19" spans="1:47" ht="180" customHeight="1" x14ac:dyDescent="0.3">
      <c r="A19" s="28">
        <v>16</v>
      </c>
      <c r="B19" s="29" t="s">
        <v>20</v>
      </c>
      <c r="C19" s="30" t="s">
        <v>4</v>
      </c>
      <c r="D19" s="31" t="s">
        <v>308</v>
      </c>
      <c r="E19" s="31" t="s">
        <v>82</v>
      </c>
      <c r="F19" s="30" t="s">
        <v>81</v>
      </c>
      <c r="G19" s="30" t="s">
        <v>81</v>
      </c>
      <c r="H19" s="30" t="s">
        <v>81</v>
      </c>
      <c r="I19" s="33" t="s">
        <v>83</v>
      </c>
      <c r="J19" s="33" t="s">
        <v>83</v>
      </c>
      <c r="K19" s="33" t="s">
        <v>83</v>
      </c>
      <c r="L19" s="46" t="s">
        <v>199</v>
      </c>
      <c r="M19" s="36" t="s">
        <v>246</v>
      </c>
      <c r="N19" s="42">
        <v>1</v>
      </c>
      <c r="O19" s="34">
        <v>1</v>
      </c>
      <c r="P19" s="34">
        <v>3</v>
      </c>
      <c r="Q19" s="34">
        <v>1</v>
      </c>
      <c r="R19" s="34">
        <v>1</v>
      </c>
      <c r="S19" s="34">
        <f t="shared" si="4"/>
        <v>1.3</v>
      </c>
      <c r="T19" s="34">
        <v>3</v>
      </c>
      <c r="U19" s="34">
        <v>5</v>
      </c>
      <c r="V19" s="34">
        <f t="shared" si="5"/>
        <v>4.2</v>
      </c>
      <c r="W19" s="35">
        <f t="shared" si="6"/>
        <v>5.4600000000000009</v>
      </c>
      <c r="X19" s="39" t="str">
        <f t="shared" si="0"/>
        <v>M</v>
      </c>
      <c r="Y19" s="36" t="s">
        <v>360</v>
      </c>
      <c r="Z19" s="37" t="s">
        <v>125</v>
      </c>
      <c r="AA19" s="34">
        <v>7</v>
      </c>
      <c r="AB19" s="34">
        <v>0</v>
      </c>
      <c r="AC19" s="34">
        <f t="shared" si="1"/>
        <v>7</v>
      </c>
      <c r="AD19" s="38">
        <f t="shared" si="2"/>
        <v>0.1</v>
      </c>
      <c r="AE19" s="39" t="str">
        <f t="shared" si="3"/>
        <v>R</v>
      </c>
      <c r="AF19" s="40" t="s">
        <v>125</v>
      </c>
      <c r="AG19" s="40" t="s">
        <v>125</v>
      </c>
      <c r="AH19" s="40" t="s">
        <v>125</v>
      </c>
      <c r="AI19" s="40" t="s">
        <v>125</v>
      </c>
      <c r="AJ19" s="40" t="s">
        <v>125</v>
      </c>
      <c r="AK19" s="40" t="s">
        <v>125</v>
      </c>
      <c r="AL19" s="40" t="s">
        <v>125</v>
      </c>
      <c r="AM19" s="40" t="s">
        <v>125</v>
      </c>
      <c r="AN19" s="40" t="s">
        <v>125</v>
      </c>
      <c r="AO19" s="40" t="s">
        <v>125</v>
      </c>
      <c r="AP19" s="40" t="s">
        <v>125</v>
      </c>
      <c r="AQ19" s="40" t="s">
        <v>125</v>
      </c>
      <c r="AR19" s="40" t="s">
        <v>125</v>
      </c>
      <c r="AS19" s="40"/>
      <c r="AT19" s="40"/>
      <c r="AU19" s="40"/>
    </row>
    <row r="20" spans="1:47" ht="176.55" customHeight="1" x14ac:dyDescent="0.3">
      <c r="A20" s="28">
        <v>17</v>
      </c>
      <c r="B20" s="29" t="s">
        <v>37</v>
      </c>
      <c r="C20" s="30" t="s">
        <v>59</v>
      </c>
      <c r="D20" s="31" t="s">
        <v>308</v>
      </c>
      <c r="E20" s="31" t="s">
        <v>82</v>
      </c>
      <c r="F20" s="30" t="s">
        <v>81</v>
      </c>
      <c r="G20" s="30" t="s">
        <v>81</v>
      </c>
      <c r="H20" s="30" t="s">
        <v>81</v>
      </c>
      <c r="I20" s="32" t="s">
        <v>83</v>
      </c>
      <c r="J20" s="33" t="s">
        <v>83</v>
      </c>
      <c r="K20" s="33" t="s">
        <v>83</v>
      </c>
      <c r="L20" s="46" t="s">
        <v>242</v>
      </c>
      <c r="M20" s="36" t="s">
        <v>247</v>
      </c>
      <c r="N20" s="48">
        <v>1</v>
      </c>
      <c r="O20" s="34">
        <v>1</v>
      </c>
      <c r="P20" s="34">
        <v>3</v>
      </c>
      <c r="Q20" s="34">
        <v>1</v>
      </c>
      <c r="R20" s="34">
        <v>1</v>
      </c>
      <c r="S20" s="34">
        <f t="shared" si="4"/>
        <v>1.3</v>
      </c>
      <c r="T20" s="34">
        <v>3</v>
      </c>
      <c r="U20" s="34">
        <v>5</v>
      </c>
      <c r="V20" s="34">
        <f t="shared" si="5"/>
        <v>4.2</v>
      </c>
      <c r="W20" s="35">
        <f t="shared" si="6"/>
        <v>5.4600000000000009</v>
      </c>
      <c r="X20" s="39" t="str">
        <f t="shared" si="0"/>
        <v>M</v>
      </c>
      <c r="Y20" s="36" t="s">
        <v>360</v>
      </c>
      <c r="Z20" s="37" t="s">
        <v>125</v>
      </c>
      <c r="AA20" s="34">
        <v>7</v>
      </c>
      <c r="AB20" s="34">
        <v>0</v>
      </c>
      <c r="AC20" s="34">
        <f t="shared" si="1"/>
        <v>7</v>
      </c>
      <c r="AD20" s="38">
        <f t="shared" si="2"/>
        <v>0.1</v>
      </c>
      <c r="AE20" s="39" t="str">
        <f t="shared" si="3"/>
        <v>R</v>
      </c>
      <c r="AF20" s="40" t="s">
        <v>125</v>
      </c>
      <c r="AG20" s="40" t="s">
        <v>125</v>
      </c>
      <c r="AH20" s="40" t="s">
        <v>125</v>
      </c>
      <c r="AI20" s="40" t="s">
        <v>125</v>
      </c>
      <c r="AJ20" s="40" t="s">
        <v>125</v>
      </c>
      <c r="AK20" s="40" t="s">
        <v>125</v>
      </c>
      <c r="AL20" s="40" t="s">
        <v>125</v>
      </c>
      <c r="AM20" s="40" t="s">
        <v>125</v>
      </c>
      <c r="AN20" s="40" t="s">
        <v>125</v>
      </c>
      <c r="AO20" s="40" t="s">
        <v>125</v>
      </c>
      <c r="AP20" s="40" t="s">
        <v>125</v>
      </c>
      <c r="AQ20" s="40" t="s">
        <v>125</v>
      </c>
      <c r="AR20" s="40" t="s">
        <v>125</v>
      </c>
      <c r="AS20" s="40" t="s">
        <v>211</v>
      </c>
      <c r="AT20" s="40" t="s">
        <v>121</v>
      </c>
      <c r="AU20" s="40" t="s">
        <v>308</v>
      </c>
    </row>
    <row r="21" spans="1:47" s="47" customFormat="1" ht="221.55" customHeight="1" x14ac:dyDescent="0.2">
      <c r="A21" s="28">
        <v>18</v>
      </c>
      <c r="B21" s="29" t="s">
        <v>58</v>
      </c>
      <c r="C21" s="30" t="s">
        <v>28</v>
      </c>
      <c r="D21" s="31" t="s">
        <v>167</v>
      </c>
      <c r="E21" s="31" t="s">
        <v>89</v>
      </c>
      <c r="F21" s="30" t="s">
        <v>83</v>
      </c>
      <c r="G21" s="30" t="s">
        <v>218</v>
      </c>
      <c r="H21" s="30" t="s">
        <v>81</v>
      </c>
      <c r="I21" s="32" t="s">
        <v>83</v>
      </c>
      <c r="J21" s="33" t="s">
        <v>83</v>
      </c>
      <c r="K21" s="33" t="s">
        <v>83</v>
      </c>
      <c r="L21" s="46" t="s">
        <v>199</v>
      </c>
      <c r="M21" s="46" t="s">
        <v>248</v>
      </c>
      <c r="N21" s="49">
        <v>4</v>
      </c>
      <c r="O21" s="34">
        <v>5</v>
      </c>
      <c r="P21" s="34">
        <v>3</v>
      </c>
      <c r="Q21" s="34">
        <v>1</v>
      </c>
      <c r="R21" s="34">
        <v>5</v>
      </c>
      <c r="S21" s="34">
        <f t="shared" si="4"/>
        <v>3.5</v>
      </c>
      <c r="T21" s="34">
        <v>4</v>
      </c>
      <c r="U21" s="34">
        <v>5</v>
      </c>
      <c r="V21" s="34">
        <f t="shared" si="5"/>
        <v>4.5999999999999996</v>
      </c>
      <c r="W21" s="35">
        <f t="shared" si="6"/>
        <v>16.099999999999998</v>
      </c>
      <c r="X21" s="39" t="str">
        <f t="shared" si="0"/>
        <v>A</v>
      </c>
      <c r="Y21" s="36" t="s">
        <v>383</v>
      </c>
      <c r="Z21" s="37" t="s">
        <v>125</v>
      </c>
      <c r="AA21" s="34">
        <v>10</v>
      </c>
      <c r="AB21" s="34">
        <v>0</v>
      </c>
      <c r="AC21" s="34">
        <f t="shared" si="1"/>
        <v>10</v>
      </c>
      <c r="AD21" s="38">
        <f t="shared" si="2"/>
        <v>6.0999999999999979</v>
      </c>
      <c r="AE21" s="39" t="str">
        <f t="shared" si="3"/>
        <v>M</v>
      </c>
      <c r="AF21" s="40" t="s">
        <v>125</v>
      </c>
      <c r="AG21" s="40" t="s">
        <v>125</v>
      </c>
      <c r="AH21" s="40" t="s">
        <v>125</v>
      </c>
      <c r="AI21" s="40" t="s">
        <v>125</v>
      </c>
      <c r="AJ21" s="40" t="s">
        <v>125</v>
      </c>
      <c r="AK21" s="40" t="s">
        <v>125</v>
      </c>
      <c r="AL21" s="40" t="s">
        <v>125</v>
      </c>
      <c r="AM21" s="40" t="s">
        <v>125</v>
      </c>
      <c r="AN21" s="40" t="s">
        <v>125</v>
      </c>
      <c r="AO21" s="40" t="s">
        <v>125</v>
      </c>
      <c r="AP21" s="40" t="s">
        <v>125</v>
      </c>
      <c r="AQ21" s="40" t="s">
        <v>125</v>
      </c>
      <c r="AR21" s="40" t="s">
        <v>125</v>
      </c>
      <c r="AS21" s="40" t="s">
        <v>176</v>
      </c>
      <c r="AT21" s="40" t="s">
        <v>121</v>
      </c>
      <c r="AU21" s="40" t="s">
        <v>325</v>
      </c>
    </row>
    <row r="22" spans="1:47" s="47" customFormat="1" ht="252.45" customHeight="1" x14ac:dyDescent="0.2">
      <c r="A22" s="28">
        <v>19</v>
      </c>
      <c r="B22" s="29" t="s">
        <v>58</v>
      </c>
      <c r="C22" s="30" t="s">
        <v>5</v>
      </c>
      <c r="D22" s="31" t="s">
        <v>309</v>
      </c>
      <c r="E22" s="31" t="s">
        <v>89</v>
      </c>
      <c r="F22" s="30" t="s">
        <v>83</v>
      </c>
      <c r="G22" s="30" t="s">
        <v>218</v>
      </c>
      <c r="H22" s="30" t="s">
        <v>81</v>
      </c>
      <c r="I22" s="32" t="s">
        <v>83</v>
      </c>
      <c r="J22" s="33" t="s">
        <v>83</v>
      </c>
      <c r="K22" s="33" t="s">
        <v>83</v>
      </c>
      <c r="L22" s="46" t="s">
        <v>199</v>
      </c>
      <c r="M22" s="46" t="s">
        <v>249</v>
      </c>
      <c r="N22" s="49">
        <v>4</v>
      </c>
      <c r="O22" s="34">
        <v>5</v>
      </c>
      <c r="P22" s="34">
        <v>3</v>
      </c>
      <c r="Q22" s="34">
        <v>1</v>
      </c>
      <c r="R22" s="34">
        <v>5</v>
      </c>
      <c r="S22" s="34">
        <f t="shared" si="4"/>
        <v>3.5</v>
      </c>
      <c r="T22" s="34">
        <v>4</v>
      </c>
      <c r="U22" s="34">
        <v>5</v>
      </c>
      <c r="V22" s="34">
        <f t="shared" si="5"/>
        <v>4.5999999999999996</v>
      </c>
      <c r="W22" s="35">
        <f t="shared" si="6"/>
        <v>16.099999999999998</v>
      </c>
      <c r="X22" s="39" t="str">
        <f t="shared" si="0"/>
        <v>A</v>
      </c>
      <c r="Y22" s="36" t="s">
        <v>383</v>
      </c>
      <c r="Z22" s="37" t="s">
        <v>125</v>
      </c>
      <c r="AA22" s="34">
        <v>9</v>
      </c>
      <c r="AB22" s="34">
        <v>0</v>
      </c>
      <c r="AC22" s="34">
        <f t="shared" si="1"/>
        <v>9</v>
      </c>
      <c r="AD22" s="38">
        <f t="shared" si="2"/>
        <v>7.0999999999999979</v>
      </c>
      <c r="AE22" s="39" t="str">
        <f t="shared" si="3"/>
        <v>M</v>
      </c>
      <c r="AF22" s="40" t="s">
        <v>125</v>
      </c>
      <c r="AG22" s="40" t="s">
        <v>125</v>
      </c>
      <c r="AH22" s="40" t="s">
        <v>125</v>
      </c>
      <c r="AI22" s="40" t="s">
        <v>125</v>
      </c>
      <c r="AJ22" s="40" t="s">
        <v>125</v>
      </c>
      <c r="AK22" s="40" t="s">
        <v>125</v>
      </c>
      <c r="AL22" s="40" t="s">
        <v>125</v>
      </c>
      <c r="AM22" s="40" t="s">
        <v>125</v>
      </c>
      <c r="AN22" s="40" t="s">
        <v>125</v>
      </c>
      <c r="AO22" s="40" t="s">
        <v>125</v>
      </c>
      <c r="AP22" s="40" t="s">
        <v>125</v>
      </c>
      <c r="AQ22" s="40" t="s">
        <v>125</v>
      </c>
      <c r="AR22" s="40" t="s">
        <v>125</v>
      </c>
      <c r="AS22" s="40" t="s">
        <v>385</v>
      </c>
      <c r="AT22" s="40" t="s">
        <v>121</v>
      </c>
      <c r="AU22" s="40" t="s">
        <v>325</v>
      </c>
    </row>
    <row r="23" spans="1:47" s="47" customFormat="1" ht="226.2" customHeight="1" x14ac:dyDescent="0.2">
      <c r="A23" s="28">
        <v>20</v>
      </c>
      <c r="B23" s="29" t="s">
        <v>58</v>
      </c>
      <c r="C23" s="30" t="s">
        <v>73</v>
      </c>
      <c r="D23" s="31" t="s">
        <v>309</v>
      </c>
      <c r="E23" s="31" t="s">
        <v>89</v>
      </c>
      <c r="F23" s="30" t="s">
        <v>83</v>
      </c>
      <c r="G23" s="30" t="s">
        <v>218</v>
      </c>
      <c r="H23" s="30" t="s">
        <v>81</v>
      </c>
      <c r="I23" s="32" t="s">
        <v>83</v>
      </c>
      <c r="J23" s="33" t="s">
        <v>83</v>
      </c>
      <c r="K23" s="33" t="s">
        <v>83</v>
      </c>
      <c r="L23" s="46" t="s">
        <v>199</v>
      </c>
      <c r="M23" s="46" t="s">
        <v>250</v>
      </c>
      <c r="N23" s="49">
        <v>4</v>
      </c>
      <c r="O23" s="34">
        <v>5</v>
      </c>
      <c r="P23" s="34">
        <v>3</v>
      </c>
      <c r="Q23" s="34">
        <v>1</v>
      </c>
      <c r="R23" s="34">
        <v>5</v>
      </c>
      <c r="S23" s="34">
        <f t="shared" si="4"/>
        <v>3.5</v>
      </c>
      <c r="T23" s="34">
        <v>4</v>
      </c>
      <c r="U23" s="34">
        <v>5</v>
      </c>
      <c r="V23" s="34">
        <f t="shared" si="5"/>
        <v>4.5999999999999996</v>
      </c>
      <c r="W23" s="35">
        <f t="shared" si="6"/>
        <v>16.099999999999998</v>
      </c>
      <c r="X23" s="39" t="str">
        <f t="shared" si="0"/>
        <v>A</v>
      </c>
      <c r="Y23" s="36" t="s">
        <v>383</v>
      </c>
      <c r="Z23" s="37" t="s">
        <v>125</v>
      </c>
      <c r="AA23" s="34">
        <v>8</v>
      </c>
      <c r="AB23" s="34">
        <v>0</v>
      </c>
      <c r="AC23" s="34">
        <f t="shared" si="1"/>
        <v>8</v>
      </c>
      <c r="AD23" s="38">
        <f t="shared" si="2"/>
        <v>8.0999999999999979</v>
      </c>
      <c r="AE23" s="39" t="str">
        <f t="shared" si="3"/>
        <v>M</v>
      </c>
      <c r="AF23" s="40" t="s">
        <v>125</v>
      </c>
      <c r="AG23" s="40" t="s">
        <v>125</v>
      </c>
      <c r="AH23" s="40" t="s">
        <v>125</v>
      </c>
      <c r="AI23" s="40" t="s">
        <v>125</v>
      </c>
      <c r="AJ23" s="40" t="s">
        <v>125</v>
      </c>
      <c r="AK23" s="40" t="s">
        <v>125</v>
      </c>
      <c r="AL23" s="40" t="s">
        <v>125</v>
      </c>
      <c r="AM23" s="40" t="s">
        <v>125</v>
      </c>
      <c r="AN23" s="40" t="s">
        <v>125</v>
      </c>
      <c r="AO23" s="40" t="s">
        <v>125</v>
      </c>
      <c r="AP23" s="40" t="s">
        <v>125</v>
      </c>
      <c r="AQ23" s="40" t="s">
        <v>125</v>
      </c>
      <c r="AR23" s="40" t="s">
        <v>125</v>
      </c>
      <c r="AS23" s="40"/>
      <c r="AT23" s="40"/>
      <c r="AU23" s="40"/>
    </row>
    <row r="24" spans="1:47" s="47" customFormat="1" ht="219" customHeight="1" x14ac:dyDescent="0.2">
      <c r="A24" s="28">
        <v>21</v>
      </c>
      <c r="B24" s="29" t="s">
        <v>58</v>
      </c>
      <c r="C24" s="30" t="s">
        <v>97</v>
      </c>
      <c r="D24" s="31" t="s">
        <v>310</v>
      </c>
      <c r="E24" s="31" t="s">
        <v>89</v>
      </c>
      <c r="F24" s="30" t="s">
        <v>83</v>
      </c>
      <c r="G24" s="30" t="s">
        <v>218</v>
      </c>
      <c r="H24" s="30" t="s">
        <v>81</v>
      </c>
      <c r="I24" s="32" t="s">
        <v>83</v>
      </c>
      <c r="J24" s="33" t="s">
        <v>83</v>
      </c>
      <c r="K24" s="33" t="s">
        <v>83</v>
      </c>
      <c r="L24" s="46" t="s">
        <v>199</v>
      </c>
      <c r="M24" s="46" t="s">
        <v>250</v>
      </c>
      <c r="N24" s="49">
        <v>4</v>
      </c>
      <c r="O24" s="34">
        <v>5</v>
      </c>
      <c r="P24" s="34">
        <v>3</v>
      </c>
      <c r="Q24" s="34">
        <v>1</v>
      </c>
      <c r="R24" s="34">
        <v>5</v>
      </c>
      <c r="S24" s="34">
        <f t="shared" si="4"/>
        <v>3.5</v>
      </c>
      <c r="T24" s="34">
        <v>4</v>
      </c>
      <c r="U24" s="34">
        <v>5</v>
      </c>
      <c r="V24" s="34">
        <f t="shared" si="5"/>
        <v>4.5999999999999996</v>
      </c>
      <c r="W24" s="35">
        <f t="shared" si="6"/>
        <v>16.099999999999998</v>
      </c>
      <c r="X24" s="39" t="str">
        <f t="shared" si="0"/>
        <v>A</v>
      </c>
      <c r="Y24" s="36" t="s">
        <v>383</v>
      </c>
      <c r="Z24" s="37" t="s">
        <v>125</v>
      </c>
      <c r="AA24" s="34">
        <v>9</v>
      </c>
      <c r="AB24" s="34">
        <v>0</v>
      </c>
      <c r="AC24" s="34">
        <f t="shared" si="1"/>
        <v>9</v>
      </c>
      <c r="AD24" s="38">
        <f t="shared" si="2"/>
        <v>7.0999999999999979</v>
      </c>
      <c r="AE24" s="39" t="str">
        <f t="shared" si="3"/>
        <v>M</v>
      </c>
      <c r="AF24" s="40" t="s">
        <v>125</v>
      </c>
      <c r="AG24" s="40" t="s">
        <v>125</v>
      </c>
      <c r="AH24" s="40" t="s">
        <v>125</v>
      </c>
      <c r="AI24" s="40" t="s">
        <v>125</v>
      </c>
      <c r="AJ24" s="40" t="s">
        <v>125</v>
      </c>
      <c r="AK24" s="40" t="s">
        <v>125</v>
      </c>
      <c r="AL24" s="40" t="s">
        <v>125</v>
      </c>
      <c r="AM24" s="40" t="s">
        <v>125</v>
      </c>
      <c r="AN24" s="40" t="s">
        <v>125</v>
      </c>
      <c r="AO24" s="40" t="s">
        <v>125</v>
      </c>
      <c r="AP24" s="40" t="s">
        <v>125</v>
      </c>
      <c r="AQ24" s="40" t="s">
        <v>125</v>
      </c>
      <c r="AR24" s="40" t="s">
        <v>125</v>
      </c>
      <c r="AS24" s="40"/>
      <c r="AT24" s="40"/>
      <c r="AU24" s="40"/>
    </row>
    <row r="25" spans="1:47" s="47" customFormat="1" ht="229.8" customHeight="1" x14ac:dyDescent="0.2">
      <c r="A25" s="28">
        <v>22</v>
      </c>
      <c r="B25" s="29" t="s">
        <v>58</v>
      </c>
      <c r="C25" s="30" t="s">
        <v>74</v>
      </c>
      <c r="D25" s="31" t="s">
        <v>98</v>
      </c>
      <c r="E25" s="31" t="s">
        <v>89</v>
      </c>
      <c r="F25" s="30" t="s">
        <v>83</v>
      </c>
      <c r="G25" s="30" t="s">
        <v>218</v>
      </c>
      <c r="H25" s="30" t="s">
        <v>81</v>
      </c>
      <c r="I25" s="32" t="s">
        <v>83</v>
      </c>
      <c r="J25" s="33" t="s">
        <v>83</v>
      </c>
      <c r="K25" s="33" t="s">
        <v>83</v>
      </c>
      <c r="L25" s="46" t="s">
        <v>199</v>
      </c>
      <c r="M25" s="46" t="s">
        <v>254</v>
      </c>
      <c r="N25" s="49">
        <v>4</v>
      </c>
      <c r="O25" s="34">
        <v>5</v>
      </c>
      <c r="P25" s="34">
        <v>3</v>
      </c>
      <c r="Q25" s="34">
        <v>1</v>
      </c>
      <c r="R25" s="34">
        <v>5</v>
      </c>
      <c r="S25" s="34">
        <f t="shared" si="4"/>
        <v>3.5</v>
      </c>
      <c r="T25" s="34">
        <v>4</v>
      </c>
      <c r="U25" s="34">
        <v>5</v>
      </c>
      <c r="V25" s="34">
        <f t="shared" si="5"/>
        <v>4.5999999999999996</v>
      </c>
      <c r="W25" s="35">
        <f t="shared" si="6"/>
        <v>16.099999999999998</v>
      </c>
      <c r="X25" s="39" t="str">
        <f t="shared" si="0"/>
        <v>A</v>
      </c>
      <c r="Y25" s="36" t="s">
        <v>329</v>
      </c>
      <c r="Z25" s="37" t="s">
        <v>125</v>
      </c>
      <c r="AA25" s="34">
        <v>9</v>
      </c>
      <c r="AB25" s="34">
        <v>0</v>
      </c>
      <c r="AC25" s="34">
        <f t="shared" si="1"/>
        <v>9</v>
      </c>
      <c r="AD25" s="38">
        <f t="shared" si="2"/>
        <v>7.0999999999999979</v>
      </c>
      <c r="AE25" s="39" t="str">
        <f t="shared" si="3"/>
        <v>M</v>
      </c>
      <c r="AF25" s="40" t="s">
        <v>125</v>
      </c>
      <c r="AG25" s="40" t="s">
        <v>125</v>
      </c>
      <c r="AH25" s="40" t="s">
        <v>125</v>
      </c>
      <c r="AI25" s="40" t="s">
        <v>125</v>
      </c>
      <c r="AJ25" s="40" t="s">
        <v>125</v>
      </c>
      <c r="AK25" s="40" t="s">
        <v>125</v>
      </c>
      <c r="AL25" s="40" t="s">
        <v>125</v>
      </c>
      <c r="AM25" s="40" t="s">
        <v>125</v>
      </c>
      <c r="AN25" s="40" t="s">
        <v>125</v>
      </c>
      <c r="AO25" s="40" t="s">
        <v>125</v>
      </c>
      <c r="AP25" s="40" t="s">
        <v>125</v>
      </c>
      <c r="AQ25" s="40" t="s">
        <v>125</v>
      </c>
      <c r="AR25" s="40" t="s">
        <v>125</v>
      </c>
      <c r="AS25" s="40"/>
      <c r="AT25" s="40"/>
      <c r="AU25" s="40"/>
    </row>
    <row r="26" spans="1:47" ht="261" customHeight="1" x14ac:dyDescent="0.3">
      <c r="A26" s="28">
        <v>23</v>
      </c>
      <c r="B26" s="29" t="s">
        <v>27</v>
      </c>
      <c r="C26" s="30" t="s">
        <v>38</v>
      </c>
      <c r="D26" s="31" t="s">
        <v>311</v>
      </c>
      <c r="E26" s="31" t="s">
        <v>92</v>
      </c>
      <c r="F26" s="30" t="s">
        <v>83</v>
      </c>
      <c r="G26" s="30" t="s">
        <v>218</v>
      </c>
      <c r="H26" s="30" t="s">
        <v>81</v>
      </c>
      <c r="I26" s="32" t="s">
        <v>90</v>
      </c>
      <c r="J26" s="33" t="s">
        <v>83</v>
      </c>
      <c r="K26" s="33" t="s">
        <v>83</v>
      </c>
      <c r="L26" s="46" t="s">
        <v>199</v>
      </c>
      <c r="M26" s="36" t="s">
        <v>255</v>
      </c>
      <c r="N26" s="42">
        <v>3</v>
      </c>
      <c r="O26" s="34">
        <v>3</v>
      </c>
      <c r="P26" s="34">
        <v>3</v>
      </c>
      <c r="Q26" s="34">
        <v>1</v>
      </c>
      <c r="R26" s="34">
        <v>5</v>
      </c>
      <c r="S26" s="34">
        <f t="shared" si="4"/>
        <v>2.8000000000000003</v>
      </c>
      <c r="T26" s="34">
        <v>4</v>
      </c>
      <c r="U26" s="34">
        <v>5</v>
      </c>
      <c r="V26" s="34">
        <f t="shared" si="5"/>
        <v>4.5999999999999996</v>
      </c>
      <c r="W26" s="35">
        <f t="shared" si="6"/>
        <v>12.88</v>
      </c>
      <c r="X26" s="39" t="str">
        <f t="shared" si="0"/>
        <v>M</v>
      </c>
      <c r="Y26" s="36" t="s">
        <v>330</v>
      </c>
      <c r="Z26" s="37" t="s">
        <v>125</v>
      </c>
      <c r="AA26" s="34">
        <v>10</v>
      </c>
      <c r="AB26" s="34">
        <v>0</v>
      </c>
      <c r="AC26" s="34">
        <f t="shared" si="1"/>
        <v>10</v>
      </c>
      <c r="AD26" s="38">
        <f t="shared" si="2"/>
        <v>2.8800000000000008</v>
      </c>
      <c r="AE26" s="39" t="str">
        <f t="shared" si="3"/>
        <v>B</v>
      </c>
      <c r="AF26" s="40" t="s">
        <v>125</v>
      </c>
      <c r="AG26" s="40" t="s">
        <v>125</v>
      </c>
      <c r="AH26" s="40" t="s">
        <v>125</v>
      </c>
      <c r="AI26" s="40" t="s">
        <v>125</v>
      </c>
      <c r="AJ26" s="40" t="s">
        <v>125</v>
      </c>
      <c r="AK26" s="40" t="s">
        <v>125</v>
      </c>
      <c r="AL26" s="40" t="s">
        <v>125</v>
      </c>
      <c r="AM26" s="40" t="s">
        <v>125</v>
      </c>
      <c r="AN26" s="40" t="s">
        <v>125</v>
      </c>
      <c r="AO26" s="40" t="s">
        <v>125</v>
      </c>
      <c r="AP26" s="40" t="s">
        <v>125</v>
      </c>
      <c r="AQ26" s="40" t="s">
        <v>125</v>
      </c>
      <c r="AR26" s="40" t="s">
        <v>125</v>
      </c>
      <c r="AS26" s="40"/>
      <c r="AT26" s="40"/>
      <c r="AU26" s="40"/>
    </row>
    <row r="27" spans="1:47" ht="223.8" customHeight="1" x14ac:dyDescent="0.3">
      <c r="A27" s="28">
        <v>24</v>
      </c>
      <c r="B27" s="29" t="s">
        <v>27</v>
      </c>
      <c r="C27" s="30" t="s">
        <v>40</v>
      </c>
      <c r="D27" s="31" t="s">
        <v>310</v>
      </c>
      <c r="E27" s="31" t="s">
        <v>92</v>
      </c>
      <c r="F27" s="30" t="s">
        <v>83</v>
      </c>
      <c r="G27" s="30" t="s">
        <v>218</v>
      </c>
      <c r="H27" s="30" t="s">
        <v>81</v>
      </c>
      <c r="I27" s="32" t="s">
        <v>90</v>
      </c>
      <c r="J27" s="33" t="s">
        <v>83</v>
      </c>
      <c r="K27" s="33" t="s">
        <v>83</v>
      </c>
      <c r="L27" s="46" t="s">
        <v>199</v>
      </c>
      <c r="M27" s="36" t="s">
        <v>256</v>
      </c>
      <c r="N27" s="42">
        <v>1</v>
      </c>
      <c r="O27" s="34">
        <v>4</v>
      </c>
      <c r="P27" s="34">
        <v>3</v>
      </c>
      <c r="Q27" s="34">
        <v>1</v>
      </c>
      <c r="R27" s="34">
        <v>5</v>
      </c>
      <c r="S27" s="34">
        <f t="shared" si="4"/>
        <v>2.15</v>
      </c>
      <c r="T27" s="34">
        <v>4</v>
      </c>
      <c r="U27" s="34">
        <v>5</v>
      </c>
      <c r="V27" s="34">
        <f t="shared" si="5"/>
        <v>4.5999999999999996</v>
      </c>
      <c r="W27" s="35">
        <f t="shared" si="6"/>
        <v>9.8899999999999988</v>
      </c>
      <c r="X27" s="39" t="str">
        <f t="shared" si="0"/>
        <v>M</v>
      </c>
      <c r="Y27" s="36" t="s">
        <v>331</v>
      </c>
      <c r="Z27" s="37" t="s">
        <v>125</v>
      </c>
      <c r="AA27" s="34">
        <v>8</v>
      </c>
      <c r="AB27" s="34">
        <v>0</v>
      </c>
      <c r="AC27" s="34">
        <f t="shared" si="1"/>
        <v>8</v>
      </c>
      <c r="AD27" s="38">
        <f t="shared" si="2"/>
        <v>1.8899999999999988</v>
      </c>
      <c r="AE27" s="39" t="str">
        <f t="shared" si="3"/>
        <v>R</v>
      </c>
      <c r="AF27" s="40" t="s">
        <v>125</v>
      </c>
      <c r="AG27" s="40" t="s">
        <v>125</v>
      </c>
      <c r="AH27" s="40" t="s">
        <v>125</v>
      </c>
      <c r="AI27" s="40" t="s">
        <v>125</v>
      </c>
      <c r="AJ27" s="40" t="s">
        <v>125</v>
      </c>
      <c r="AK27" s="40" t="s">
        <v>125</v>
      </c>
      <c r="AL27" s="40" t="s">
        <v>125</v>
      </c>
      <c r="AM27" s="40" t="s">
        <v>125</v>
      </c>
      <c r="AN27" s="40" t="s">
        <v>125</v>
      </c>
      <c r="AO27" s="40" t="s">
        <v>125</v>
      </c>
      <c r="AP27" s="40" t="s">
        <v>125</v>
      </c>
      <c r="AQ27" s="40" t="s">
        <v>125</v>
      </c>
      <c r="AR27" s="40" t="s">
        <v>125</v>
      </c>
      <c r="AS27" s="40" t="s">
        <v>212</v>
      </c>
      <c r="AT27" s="40" t="s">
        <v>121</v>
      </c>
      <c r="AU27" s="40" t="s">
        <v>325</v>
      </c>
    </row>
    <row r="28" spans="1:47" ht="238.2" customHeight="1" x14ac:dyDescent="0.3">
      <c r="A28" s="28">
        <v>25</v>
      </c>
      <c r="B28" s="29" t="s">
        <v>27</v>
      </c>
      <c r="C28" s="30" t="s">
        <v>28</v>
      </c>
      <c r="D28" s="31" t="s">
        <v>312</v>
      </c>
      <c r="E28" s="31" t="s">
        <v>92</v>
      </c>
      <c r="F28" s="30" t="s">
        <v>83</v>
      </c>
      <c r="G28" s="30" t="s">
        <v>218</v>
      </c>
      <c r="H28" s="30" t="s">
        <v>81</v>
      </c>
      <c r="I28" s="32" t="s">
        <v>90</v>
      </c>
      <c r="J28" s="33" t="s">
        <v>83</v>
      </c>
      <c r="K28" s="33" t="s">
        <v>83</v>
      </c>
      <c r="L28" s="46" t="s">
        <v>199</v>
      </c>
      <c r="M28" s="36" t="s">
        <v>257</v>
      </c>
      <c r="N28" s="42">
        <v>4</v>
      </c>
      <c r="O28" s="34">
        <v>3</v>
      </c>
      <c r="P28" s="34">
        <v>3</v>
      </c>
      <c r="Q28" s="34">
        <v>1</v>
      </c>
      <c r="R28" s="34">
        <v>5</v>
      </c>
      <c r="S28" s="34">
        <f t="shared" si="4"/>
        <v>3.2</v>
      </c>
      <c r="T28" s="34">
        <v>4</v>
      </c>
      <c r="U28" s="34">
        <v>5</v>
      </c>
      <c r="V28" s="34">
        <f t="shared" si="5"/>
        <v>4.5999999999999996</v>
      </c>
      <c r="W28" s="35">
        <f t="shared" si="6"/>
        <v>14.719999999999999</v>
      </c>
      <c r="X28" s="39" t="str">
        <f t="shared" si="0"/>
        <v>M</v>
      </c>
      <c r="Y28" s="36" t="s">
        <v>332</v>
      </c>
      <c r="Z28" s="37" t="s">
        <v>125</v>
      </c>
      <c r="AA28" s="34">
        <v>10</v>
      </c>
      <c r="AB28" s="34">
        <v>0</v>
      </c>
      <c r="AC28" s="34">
        <f t="shared" si="1"/>
        <v>10</v>
      </c>
      <c r="AD28" s="38">
        <f t="shared" si="2"/>
        <v>4.7199999999999989</v>
      </c>
      <c r="AE28" s="39" t="str">
        <f t="shared" si="3"/>
        <v>B</v>
      </c>
      <c r="AF28" s="40" t="s">
        <v>125</v>
      </c>
      <c r="AG28" s="40" t="s">
        <v>125</v>
      </c>
      <c r="AH28" s="40" t="s">
        <v>125</v>
      </c>
      <c r="AI28" s="40" t="s">
        <v>125</v>
      </c>
      <c r="AJ28" s="40" t="s">
        <v>125</v>
      </c>
      <c r="AK28" s="40" t="s">
        <v>125</v>
      </c>
      <c r="AL28" s="40" t="s">
        <v>125</v>
      </c>
      <c r="AM28" s="40" t="s">
        <v>125</v>
      </c>
      <c r="AN28" s="40" t="s">
        <v>125</v>
      </c>
      <c r="AO28" s="40" t="s">
        <v>125</v>
      </c>
      <c r="AP28" s="40" t="s">
        <v>125</v>
      </c>
      <c r="AQ28" s="40" t="s">
        <v>125</v>
      </c>
      <c r="AR28" s="40" t="s">
        <v>125</v>
      </c>
      <c r="AS28" s="40"/>
      <c r="AT28" s="40"/>
      <c r="AU28" s="40"/>
    </row>
    <row r="29" spans="1:47" ht="252.45" customHeight="1" x14ac:dyDescent="0.3">
      <c r="A29" s="28">
        <v>26</v>
      </c>
      <c r="B29" s="29" t="s">
        <v>27</v>
      </c>
      <c r="C29" s="30" t="s">
        <v>5</v>
      </c>
      <c r="D29" s="31" t="s">
        <v>309</v>
      </c>
      <c r="E29" s="31" t="s">
        <v>92</v>
      </c>
      <c r="F29" s="30" t="s">
        <v>83</v>
      </c>
      <c r="G29" s="30" t="s">
        <v>218</v>
      </c>
      <c r="H29" s="30" t="s">
        <v>81</v>
      </c>
      <c r="I29" s="32" t="s">
        <v>90</v>
      </c>
      <c r="J29" s="33" t="s">
        <v>83</v>
      </c>
      <c r="K29" s="33" t="s">
        <v>83</v>
      </c>
      <c r="L29" s="46" t="s">
        <v>199</v>
      </c>
      <c r="M29" s="36" t="s">
        <v>258</v>
      </c>
      <c r="N29" s="42">
        <v>4</v>
      </c>
      <c r="O29" s="34">
        <v>5</v>
      </c>
      <c r="P29" s="34">
        <v>3</v>
      </c>
      <c r="Q29" s="34">
        <v>1</v>
      </c>
      <c r="R29" s="34">
        <v>5</v>
      </c>
      <c r="S29" s="34">
        <f t="shared" si="4"/>
        <v>3.5</v>
      </c>
      <c r="T29" s="34">
        <v>4</v>
      </c>
      <c r="U29" s="34">
        <v>5</v>
      </c>
      <c r="V29" s="34">
        <f t="shared" si="5"/>
        <v>4.5999999999999996</v>
      </c>
      <c r="W29" s="35">
        <f t="shared" si="6"/>
        <v>16.099999999999998</v>
      </c>
      <c r="X29" s="39" t="str">
        <f t="shared" si="0"/>
        <v>A</v>
      </c>
      <c r="Y29" s="36" t="s">
        <v>332</v>
      </c>
      <c r="Z29" s="37" t="s">
        <v>125</v>
      </c>
      <c r="AA29" s="34">
        <v>8</v>
      </c>
      <c r="AB29" s="34">
        <v>0</v>
      </c>
      <c r="AC29" s="34">
        <f t="shared" si="1"/>
        <v>8</v>
      </c>
      <c r="AD29" s="38">
        <f t="shared" si="2"/>
        <v>8.0999999999999979</v>
      </c>
      <c r="AE29" s="39" t="str">
        <f t="shared" si="3"/>
        <v>M</v>
      </c>
      <c r="AF29" s="40" t="s">
        <v>125</v>
      </c>
      <c r="AG29" s="40" t="s">
        <v>125</v>
      </c>
      <c r="AH29" s="40" t="s">
        <v>125</v>
      </c>
      <c r="AI29" s="40" t="s">
        <v>125</v>
      </c>
      <c r="AJ29" s="40" t="s">
        <v>375</v>
      </c>
      <c r="AK29" s="40" t="s">
        <v>377</v>
      </c>
      <c r="AL29" s="40" t="s">
        <v>376</v>
      </c>
      <c r="AM29" s="40" t="s">
        <v>381</v>
      </c>
      <c r="AN29" s="40" t="s">
        <v>378</v>
      </c>
      <c r="AO29" s="40" t="s">
        <v>379</v>
      </c>
      <c r="AP29" s="40" t="s">
        <v>380</v>
      </c>
      <c r="AQ29" s="40" t="s">
        <v>381</v>
      </c>
      <c r="AR29" s="40" t="s">
        <v>125</v>
      </c>
      <c r="AS29" s="40" t="s">
        <v>213</v>
      </c>
      <c r="AT29" s="40" t="s">
        <v>121</v>
      </c>
      <c r="AU29" s="40" t="s">
        <v>325</v>
      </c>
    </row>
    <row r="30" spans="1:47" ht="229.8" customHeight="1" x14ac:dyDescent="0.3">
      <c r="A30" s="28">
        <v>27</v>
      </c>
      <c r="B30" s="29" t="s">
        <v>27</v>
      </c>
      <c r="C30" s="30" t="s">
        <v>49</v>
      </c>
      <c r="D30" s="31" t="s">
        <v>325</v>
      </c>
      <c r="E30" s="31" t="s">
        <v>92</v>
      </c>
      <c r="F30" s="30" t="s">
        <v>83</v>
      </c>
      <c r="G30" s="30" t="s">
        <v>218</v>
      </c>
      <c r="H30" s="30" t="s">
        <v>81</v>
      </c>
      <c r="I30" s="32" t="s">
        <v>90</v>
      </c>
      <c r="J30" s="33" t="s">
        <v>83</v>
      </c>
      <c r="K30" s="33" t="s">
        <v>83</v>
      </c>
      <c r="L30" s="46" t="s">
        <v>199</v>
      </c>
      <c r="M30" s="36" t="s">
        <v>259</v>
      </c>
      <c r="N30" s="32">
        <v>2</v>
      </c>
      <c r="O30" s="32">
        <v>3</v>
      </c>
      <c r="P30" s="34">
        <v>3</v>
      </c>
      <c r="Q30" s="34">
        <v>1</v>
      </c>
      <c r="R30" s="34">
        <v>5</v>
      </c>
      <c r="S30" s="34">
        <f t="shared" si="4"/>
        <v>2.4000000000000004</v>
      </c>
      <c r="T30" s="34">
        <v>4</v>
      </c>
      <c r="U30" s="34">
        <v>5</v>
      </c>
      <c r="V30" s="34">
        <f t="shared" si="5"/>
        <v>4.5999999999999996</v>
      </c>
      <c r="W30" s="35">
        <f t="shared" si="6"/>
        <v>11.040000000000001</v>
      </c>
      <c r="X30" s="39" t="str">
        <f t="shared" si="0"/>
        <v>M</v>
      </c>
      <c r="Y30" s="36" t="s">
        <v>340</v>
      </c>
      <c r="Z30" s="37" t="s">
        <v>125</v>
      </c>
      <c r="AA30" s="32">
        <v>9</v>
      </c>
      <c r="AB30" s="34">
        <v>0</v>
      </c>
      <c r="AC30" s="34">
        <f t="shared" si="1"/>
        <v>9</v>
      </c>
      <c r="AD30" s="38">
        <f t="shared" si="2"/>
        <v>2.0400000000000009</v>
      </c>
      <c r="AE30" s="39" t="str">
        <f t="shared" si="3"/>
        <v>B</v>
      </c>
      <c r="AF30" s="40" t="s">
        <v>125</v>
      </c>
      <c r="AG30" s="40" t="s">
        <v>125</v>
      </c>
      <c r="AH30" s="40" t="s">
        <v>125</v>
      </c>
      <c r="AI30" s="40" t="s">
        <v>125</v>
      </c>
      <c r="AJ30" s="40" t="s">
        <v>125</v>
      </c>
      <c r="AK30" s="40" t="s">
        <v>125</v>
      </c>
      <c r="AL30" s="40" t="s">
        <v>125</v>
      </c>
      <c r="AM30" s="40" t="s">
        <v>125</v>
      </c>
      <c r="AN30" s="40" t="s">
        <v>125</v>
      </c>
      <c r="AO30" s="40" t="s">
        <v>125</v>
      </c>
      <c r="AP30" s="40" t="s">
        <v>125</v>
      </c>
      <c r="AQ30" s="40" t="s">
        <v>125</v>
      </c>
      <c r="AR30" s="40" t="s">
        <v>125</v>
      </c>
      <c r="AS30" s="40" t="s">
        <v>386</v>
      </c>
      <c r="AT30" s="40" t="s">
        <v>121</v>
      </c>
      <c r="AU30" s="40" t="s">
        <v>325</v>
      </c>
    </row>
    <row r="31" spans="1:47" ht="226.2" customHeight="1" x14ac:dyDescent="0.3">
      <c r="A31" s="28">
        <v>28</v>
      </c>
      <c r="B31" s="29" t="s">
        <v>27</v>
      </c>
      <c r="C31" s="30" t="s">
        <v>7</v>
      </c>
      <c r="D31" s="31" t="s">
        <v>313</v>
      </c>
      <c r="E31" s="31" t="s">
        <v>92</v>
      </c>
      <c r="F31" s="30" t="s">
        <v>83</v>
      </c>
      <c r="G31" s="30" t="s">
        <v>218</v>
      </c>
      <c r="H31" s="30" t="s">
        <v>81</v>
      </c>
      <c r="I31" s="32" t="s">
        <v>90</v>
      </c>
      <c r="J31" s="33" t="s">
        <v>83</v>
      </c>
      <c r="K31" s="33" t="s">
        <v>83</v>
      </c>
      <c r="L31" s="46" t="s">
        <v>199</v>
      </c>
      <c r="M31" s="36" t="s">
        <v>260</v>
      </c>
      <c r="N31" s="42">
        <v>4</v>
      </c>
      <c r="O31" s="34">
        <v>3</v>
      </c>
      <c r="P31" s="34">
        <v>3</v>
      </c>
      <c r="Q31" s="34">
        <v>1</v>
      </c>
      <c r="R31" s="34">
        <v>5</v>
      </c>
      <c r="S31" s="34">
        <f t="shared" si="4"/>
        <v>3.2</v>
      </c>
      <c r="T31" s="34">
        <v>4</v>
      </c>
      <c r="U31" s="34">
        <v>5</v>
      </c>
      <c r="V31" s="34">
        <f t="shared" si="5"/>
        <v>4.5999999999999996</v>
      </c>
      <c r="W31" s="35">
        <f t="shared" si="6"/>
        <v>14.719999999999999</v>
      </c>
      <c r="X31" s="39" t="str">
        <f t="shared" si="0"/>
        <v>M</v>
      </c>
      <c r="Y31" s="36" t="s">
        <v>333</v>
      </c>
      <c r="Z31" s="37" t="s">
        <v>125</v>
      </c>
      <c r="AA31" s="34">
        <v>10</v>
      </c>
      <c r="AB31" s="34">
        <v>0</v>
      </c>
      <c r="AC31" s="34">
        <f t="shared" si="1"/>
        <v>10</v>
      </c>
      <c r="AD31" s="38">
        <f t="shared" si="2"/>
        <v>4.7199999999999989</v>
      </c>
      <c r="AE31" s="39" t="str">
        <f t="shared" si="3"/>
        <v>B</v>
      </c>
      <c r="AF31" s="40" t="s">
        <v>125</v>
      </c>
      <c r="AG31" s="40" t="s">
        <v>125</v>
      </c>
      <c r="AH31" s="40" t="s">
        <v>125</v>
      </c>
      <c r="AI31" s="40" t="s">
        <v>125</v>
      </c>
      <c r="AJ31" s="40" t="s">
        <v>125</v>
      </c>
      <c r="AK31" s="40" t="s">
        <v>125</v>
      </c>
      <c r="AL31" s="40" t="s">
        <v>125</v>
      </c>
      <c r="AM31" s="40" t="s">
        <v>125</v>
      </c>
      <c r="AN31" s="40" t="s">
        <v>125</v>
      </c>
      <c r="AO31" s="40" t="s">
        <v>125</v>
      </c>
      <c r="AP31" s="40" t="s">
        <v>125</v>
      </c>
      <c r="AQ31" s="40" t="s">
        <v>125</v>
      </c>
      <c r="AR31" s="40" t="s">
        <v>125</v>
      </c>
      <c r="AS31" s="40"/>
      <c r="AT31" s="40"/>
      <c r="AU31" s="40"/>
    </row>
    <row r="32" spans="1:47" ht="236.55" customHeight="1" x14ac:dyDescent="0.3">
      <c r="A32" s="28">
        <v>29</v>
      </c>
      <c r="B32" s="29" t="s">
        <v>27</v>
      </c>
      <c r="C32" s="30" t="s">
        <v>12</v>
      </c>
      <c r="D32" s="31" t="s">
        <v>313</v>
      </c>
      <c r="E32" s="31" t="s">
        <v>92</v>
      </c>
      <c r="F32" s="30" t="s">
        <v>83</v>
      </c>
      <c r="G32" s="30" t="s">
        <v>218</v>
      </c>
      <c r="H32" s="30" t="s">
        <v>81</v>
      </c>
      <c r="I32" s="32" t="s">
        <v>90</v>
      </c>
      <c r="J32" s="33" t="s">
        <v>83</v>
      </c>
      <c r="K32" s="33" t="s">
        <v>83</v>
      </c>
      <c r="L32" s="46" t="s">
        <v>199</v>
      </c>
      <c r="M32" s="36" t="s">
        <v>261</v>
      </c>
      <c r="N32" s="42">
        <v>4</v>
      </c>
      <c r="O32" s="34">
        <v>5</v>
      </c>
      <c r="P32" s="34">
        <v>3</v>
      </c>
      <c r="Q32" s="34">
        <v>1</v>
      </c>
      <c r="R32" s="34">
        <v>5</v>
      </c>
      <c r="S32" s="34">
        <f t="shared" si="4"/>
        <v>3.5</v>
      </c>
      <c r="T32" s="34">
        <v>4</v>
      </c>
      <c r="U32" s="34">
        <v>5</v>
      </c>
      <c r="V32" s="34">
        <f t="shared" si="5"/>
        <v>4.5999999999999996</v>
      </c>
      <c r="W32" s="35">
        <f t="shared" si="6"/>
        <v>16.099999999999998</v>
      </c>
      <c r="X32" s="39" t="str">
        <f t="shared" si="0"/>
        <v>A</v>
      </c>
      <c r="Y32" s="36" t="s">
        <v>334</v>
      </c>
      <c r="Z32" s="37" t="s">
        <v>125</v>
      </c>
      <c r="AA32" s="34">
        <v>10</v>
      </c>
      <c r="AB32" s="34">
        <v>0</v>
      </c>
      <c r="AC32" s="34">
        <f t="shared" si="1"/>
        <v>10</v>
      </c>
      <c r="AD32" s="38">
        <f t="shared" si="2"/>
        <v>6.0999999999999979</v>
      </c>
      <c r="AE32" s="39" t="str">
        <f t="shared" si="3"/>
        <v>M</v>
      </c>
      <c r="AF32" s="40" t="s">
        <v>125</v>
      </c>
      <c r="AG32" s="40" t="s">
        <v>125</v>
      </c>
      <c r="AH32" s="40" t="s">
        <v>125</v>
      </c>
      <c r="AI32" s="40" t="s">
        <v>125</v>
      </c>
      <c r="AJ32" s="40" t="s">
        <v>125</v>
      </c>
      <c r="AK32" s="40" t="s">
        <v>125</v>
      </c>
      <c r="AL32" s="40" t="s">
        <v>125</v>
      </c>
      <c r="AM32" s="40" t="s">
        <v>125</v>
      </c>
      <c r="AN32" s="40" t="s">
        <v>125</v>
      </c>
      <c r="AO32" s="40" t="s">
        <v>125</v>
      </c>
      <c r="AP32" s="40" t="s">
        <v>125</v>
      </c>
      <c r="AQ32" s="40" t="s">
        <v>125</v>
      </c>
      <c r="AR32" s="40" t="s">
        <v>125</v>
      </c>
      <c r="AS32" s="40" t="s">
        <v>387</v>
      </c>
      <c r="AT32" s="40" t="s">
        <v>121</v>
      </c>
      <c r="AU32" s="40" t="s">
        <v>325</v>
      </c>
    </row>
    <row r="33" spans="1:47" ht="243.45" customHeight="1" x14ac:dyDescent="0.3">
      <c r="A33" s="28">
        <v>30</v>
      </c>
      <c r="B33" s="29" t="s">
        <v>27</v>
      </c>
      <c r="C33" s="30" t="s">
        <v>77</v>
      </c>
      <c r="D33" s="31" t="s">
        <v>310</v>
      </c>
      <c r="E33" s="31" t="s">
        <v>92</v>
      </c>
      <c r="F33" s="30" t="s">
        <v>83</v>
      </c>
      <c r="G33" s="30" t="s">
        <v>218</v>
      </c>
      <c r="H33" s="30" t="s">
        <v>81</v>
      </c>
      <c r="I33" s="32" t="s">
        <v>90</v>
      </c>
      <c r="J33" s="33" t="s">
        <v>83</v>
      </c>
      <c r="K33" s="33" t="s">
        <v>83</v>
      </c>
      <c r="L33" s="46" t="s">
        <v>199</v>
      </c>
      <c r="M33" s="36" t="s">
        <v>262</v>
      </c>
      <c r="N33" s="42">
        <v>2</v>
      </c>
      <c r="O33" s="34">
        <v>5</v>
      </c>
      <c r="P33" s="34">
        <v>3</v>
      </c>
      <c r="Q33" s="34">
        <v>1</v>
      </c>
      <c r="R33" s="34">
        <v>5</v>
      </c>
      <c r="S33" s="34">
        <f t="shared" si="4"/>
        <v>2.7</v>
      </c>
      <c r="T33" s="34">
        <v>4</v>
      </c>
      <c r="U33" s="34">
        <v>5</v>
      </c>
      <c r="V33" s="34">
        <f t="shared" si="5"/>
        <v>4.5999999999999996</v>
      </c>
      <c r="W33" s="35">
        <f t="shared" si="6"/>
        <v>12.42</v>
      </c>
      <c r="X33" s="39" t="str">
        <f t="shared" si="0"/>
        <v>M</v>
      </c>
      <c r="Y33" s="36" t="s">
        <v>335</v>
      </c>
      <c r="Z33" s="37" t="s">
        <v>125</v>
      </c>
      <c r="AA33" s="34">
        <v>9</v>
      </c>
      <c r="AB33" s="34">
        <v>0</v>
      </c>
      <c r="AC33" s="34">
        <f t="shared" si="1"/>
        <v>9</v>
      </c>
      <c r="AD33" s="38">
        <f t="shared" si="2"/>
        <v>3.42</v>
      </c>
      <c r="AE33" s="39" t="str">
        <f t="shared" si="3"/>
        <v>B</v>
      </c>
      <c r="AF33" s="40" t="s">
        <v>125</v>
      </c>
      <c r="AG33" s="40" t="s">
        <v>125</v>
      </c>
      <c r="AH33" s="40" t="s">
        <v>125</v>
      </c>
      <c r="AI33" s="40" t="s">
        <v>125</v>
      </c>
      <c r="AJ33" s="40" t="s">
        <v>125</v>
      </c>
      <c r="AK33" s="40" t="s">
        <v>125</v>
      </c>
      <c r="AL33" s="40" t="s">
        <v>125</v>
      </c>
      <c r="AM33" s="40" t="s">
        <v>125</v>
      </c>
      <c r="AN33" s="40" t="s">
        <v>125</v>
      </c>
      <c r="AO33" s="40" t="s">
        <v>125</v>
      </c>
      <c r="AP33" s="40" t="s">
        <v>125</v>
      </c>
      <c r="AQ33" s="40" t="s">
        <v>125</v>
      </c>
      <c r="AR33" s="40" t="s">
        <v>125</v>
      </c>
      <c r="AS33" s="40" t="s">
        <v>214</v>
      </c>
      <c r="AT33" s="40" t="s">
        <v>121</v>
      </c>
      <c r="AU33" s="40" t="s">
        <v>325</v>
      </c>
    </row>
    <row r="34" spans="1:47" ht="317.55" customHeight="1" x14ac:dyDescent="0.3">
      <c r="A34" s="28">
        <v>31</v>
      </c>
      <c r="B34" s="29" t="s">
        <v>27</v>
      </c>
      <c r="C34" s="30" t="s">
        <v>8</v>
      </c>
      <c r="D34" s="31" t="s">
        <v>314</v>
      </c>
      <c r="E34" s="31" t="s">
        <v>92</v>
      </c>
      <c r="F34" s="30" t="s">
        <v>83</v>
      </c>
      <c r="G34" s="30" t="s">
        <v>218</v>
      </c>
      <c r="H34" s="30" t="s">
        <v>81</v>
      </c>
      <c r="I34" s="32" t="s">
        <v>90</v>
      </c>
      <c r="J34" s="33" t="s">
        <v>83</v>
      </c>
      <c r="K34" s="33" t="s">
        <v>83</v>
      </c>
      <c r="L34" s="46" t="s">
        <v>199</v>
      </c>
      <c r="M34" s="31" t="s">
        <v>263</v>
      </c>
      <c r="N34" s="30">
        <v>4</v>
      </c>
      <c r="O34" s="34">
        <v>5</v>
      </c>
      <c r="P34" s="34">
        <v>3</v>
      </c>
      <c r="Q34" s="34">
        <v>1</v>
      </c>
      <c r="R34" s="34">
        <v>5</v>
      </c>
      <c r="S34" s="34">
        <f t="shared" si="4"/>
        <v>3.5</v>
      </c>
      <c r="T34" s="34">
        <v>4</v>
      </c>
      <c r="U34" s="34">
        <v>5</v>
      </c>
      <c r="V34" s="34">
        <f t="shared" si="5"/>
        <v>4.5999999999999996</v>
      </c>
      <c r="W34" s="35">
        <f t="shared" si="6"/>
        <v>16.099999999999998</v>
      </c>
      <c r="X34" s="39" t="str">
        <f t="shared" si="0"/>
        <v>A</v>
      </c>
      <c r="Y34" s="36" t="s">
        <v>336</v>
      </c>
      <c r="Z34" s="37" t="s">
        <v>125</v>
      </c>
      <c r="AA34" s="34">
        <v>9</v>
      </c>
      <c r="AB34" s="34">
        <v>0</v>
      </c>
      <c r="AC34" s="34">
        <f t="shared" si="1"/>
        <v>9</v>
      </c>
      <c r="AD34" s="38">
        <f t="shared" si="2"/>
        <v>7.0999999999999979</v>
      </c>
      <c r="AE34" s="39" t="str">
        <f t="shared" si="3"/>
        <v>M</v>
      </c>
      <c r="AF34" s="40" t="s">
        <v>125</v>
      </c>
      <c r="AG34" s="40" t="s">
        <v>125</v>
      </c>
      <c r="AH34" s="40" t="s">
        <v>125</v>
      </c>
      <c r="AI34" s="40" t="s">
        <v>125</v>
      </c>
      <c r="AJ34" s="40" t="s">
        <v>125</v>
      </c>
      <c r="AK34" s="40" t="s">
        <v>125</v>
      </c>
      <c r="AL34" s="40" t="s">
        <v>125</v>
      </c>
      <c r="AM34" s="40" t="s">
        <v>125</v>
      </c>
      <c r="AN34" s="40" t="s">
        <v>125</v>
      </c>
      <c r="AO34" s="40" t="s">
        <v>125</v>
      </c>
      <c r="AP34" s="40" t="s">
        <v>125</v>
      </c>
      <c r="AQ34" s="40" t="s">
        <v>125</v>
      </c>
      <c r="AR34" s="40" t="s">
        <v>125</v>
      </c>
      <c r="AS34" s="40"/>
      <c r="AT34" s="40"/>
      <c r="AU34" s="40"/>
    </row>
    <row r="35" spans="1:47" ht="279" customHeight="1" x14ac:dyDescent="0.3">
      <c r="A35" s="28">
        <v>32</v>
      </c>
      <c r="B35" s="29" t="s">
        <v>27</v>
      </c>
      <c r="C35" s="30" t="s">
        <v>29</v>
      </c>
      <c r="D35" s="31" t="s">
        <v>314</v>
      </c>
      <c r="E35" s="31" t="s">
        <v>92</v>
      </c>
      <c r="F35" s="30" t="s">
        <v>83</v>
      </c>
      <c r="G35" s="30" t="s">
        <v>218</v>
      </c>
      <c r="H35" s="30" t="s">
        <v>81</v>
      </c>
      <c r="I35" s="32" t="s">
        <v>90</v>
      </c>
      <c r="J35" s="33" t="s">
        <v>83</v>
      </c>
      <c r="K35" s="33" t="s">
        <v>83</v>
      </c>
      <c r="L35" s="46" t="s">
        <v>199</v>
      </c>
      <c r="M35" s="31" t="s">
        <v>263</v>
      </c>
      <c r="N35" s="30">
        <v>3</v>
      </c>
      <c r="O35" s="34">
        <v>5</v>
      </c>
      <c r="P35" s="34">
        <v>3</v>
      </c>
      <c r="Q35" s="34">
        <v>1</v>
      </c>
      <c r="R35" s="34">
        <v>5</v>
      </c>
      <c r="S35" s="34">
        <f t="shared" si="4"/>
        <v>3.1000000000000005</v>
      </c>
      <c r="T35" s="34">
        <v>4</v>
      </c>
      <c r="U35" s="34">
        <v>5</v>
      </c>
      <c r="V35" s="34">
        <f t="shared" si="5"/>
        <v>4.5999999999999996</v>
      </c>
      <c r="W35" s="35">
        <f t="shared" si="6"/>
        <v>14.260000000000002</v>
      </c>
      <c r="X35" s="39" t="str">
        <f t="shared" si="0"/>
        <v>M</v>
      </c>
      <c r="Y35" s="36" t="s">
        <v>336</v>
      </c>
      <c r="Z35" s="37" t="s">
        <v>125</v>
      </c>
      <c r="AA35" s="34">
        <v>10</v>
      </c>
      <c r="AB35" s="34">
        <v>0</v>
      </c>
      <c r="AC35" s="34">
        <f t="shared" si="1"/>
        <v>10</v>
      </c>
      <c r="AD35" s="38">
        <f t="shared" si="2"/>
        <v>4.2600000000000016</v>
      </c>
      <c r="AE35" s="39" t="str">
        <f t="shared" si="3"/>
        <v>B</v>
      </c>
      <c r="AF35" s="40" t="s">
        <v>125</v>
      </c>
      <c r="AG35" s="40" t="s">
        <v>125</v>
      </c>
      <c r="AH35" s="40" t="s">
        <v>125</v>
      </c>
      <c r="AI35" s="40" t="s">
        <v>125</v>
      </c>
      <c r="AJ35" s="40" t="s">
        <v>125</v>
      </c>
      <c r="AK35" s="40" t="s">
        <v>125</v>
      </c>
      <c r="AL35" s="40" t="s">
        <v>125</v>
      </c>
      <c r="AM35" s="40" t="s">
        <v>125</v>
      </c>
      <c r="AN35" s="40" t="s">
        <v>125</v>
      </c>
      <c r="AO35" s="40" t="s">
        <v>125</v>
      </c>
      <c r="AP35" s="40" t="s">
        <v>125</v>
      </c>
      <c r="AQ35" s="40" t="s">
        <v>125</v>
      </c>
      <c r="AR35" s="40" t="s">
        <v>125</v>
      </c>
      <c r="AS35" s="40"/>
      <c r="AT35" s="40"/>
      <c r="AU35" s="40"/>
    </row>
    <row r="36" spans="1:47" ht="297" customHeight="1" x14ac:dyDescent="0.3">
      <c r="A36" s="28">
        <v>33</v>
      </c>
      <c r="B36" s="29" t="s">
        <v>27</v>
      </c>
      <c r="C36" s="30" t="s">
        <v>13</v>
      </c>
      <c r="D36" s="31" t="s">
        <v>315</v>
      </c>
      <c r="E36" s="31" t="s">
        <v>92</v>
      </c>
      <c r="F36" s="30" t="s">
        <v>83</v>
      </c>
      <c r="G36" s="30" t="s">
        <v>218</v>
      </c>
      <c r="H36" s="30" t="s">
        <v>81</v>
      </c>
      <c r="I36" s="32" t="s">
        <v>90</v>
      </c>
      <c r="J36" s="33" t="s">
        <v>83</v>
      </c>
      <c r="K36" s="33" t="s">
        <v>83</v>
      </c>
      <c r="L36" s="46" t="s">
        <v>199</v>
      </c>
      <c r="M36" s="31" t="s">
        <v>264</v>
      </c>
      <c r="N36" s="30">
        <v>4</v>
      </c>
      <c r="O36" s="34">
        <v>3</v>
      </c>
      <c r="P36" s="34">
        <v>3</v>
      </c>
      <c r="Q36" s="34">
        <v>1</v>
      </c>
      <c r="R36" s="34">
        <v>5</v>
      </c>
      <c r="S36" s="34">
        <f t="shared" si="4"/>
        <v>3.2</v>
      </c>
      <c r="T36" s="34">
        <v>4</v>
      </c>
      <c r="U36" s="34">
        <v>5</v>
      </c>
      <c r="V36" s="34">
        <f t="shared" si="5"/>
        <v>4.5999999999999996</v>
      </c>
      <c r="W36" s="35">
        <f t="shared" si="6"/>
        <v>14.719999999999999</v>
      </c>
      <c r="X36" s="39" t="str">
        <f t="shared" si="0"/>
        <v>M</v>
      </c>
      <c r="Y36" s="36" t="s">
        <v>336</v>
      </c>
      <c r="Z36" s="37" t="s">
        <v>125</v>
      </c>
      <c r="AA36" s="34">
        <v>9</v>
      </c>
      <c r="AB36" s="34">
        <v>0</v>
      </c>
      <c r="AC36" s="34">
        <f t="shared" si="1"/>
        <v>9</v>
      </c>
      <c r="AD36" s="38">
        <f t="shared" si="2"/>
        <v>5.7199999999999989</v>
      </c>
      <c r="AE36" s="39" t="str">
        <f t="shared" si="3"/>
        <v>M</v>
      </c>
      <c r="AF36" s="40" t="s">
        <v>125</v>
      </c>
      <c r="AG36" s="40" t="s">
        <v>125</v>
      </c>
      <c r="AH36" s="40" t="s">
        <v>125</v>
      </c>
      <c r="AI36" s="40" t="s">
        <v>125</v>
      </c>
      <c r="AJ36" s="40" t="s">
        <v>125</v>
      </c>
      <c r="AK36" s="40" t="s">
        <v>125</v>
      </c>
      <c r="AL36" s="40" t="s">
        <v>125</v>
      </c>
      <c r="AM36" s="40" t="s">
        <v>125</v>
      </c>
      <c r="AN36" s="40" t="s">
        <v>125</v>
      </c>
      <c r="AO36" s="40" t="s">
        <v>125</v>
      </c>
      <c r="AP36" s="40" t="s">
        <v>125</v>
      </c>
      <c r="AQ36" s="40" t="s">
        <v>125</v>
      </c>
      <c r="AR36" s="40" t="s">
        <v>125</v>
      </c>
      <c r="AS36" s="40" t="s">
        <v>388</v>
      </c>
      <c r="AT36" s="40" t="s">
        <v>121</v>
      </c>
      <c r="AU36" s="40" t="s">
        <v>325</v>
      </c>
    </row>
    <row r="37" spans="1:47" ht="222.45" customHeight="1" x14ac:dyDescent="0.3">
      <c r="A37" s="28">
        <v>34</v>
      </c>
      <c r="B37" s="29" t="s">
        <v>27</v>
      </c>
      <c r="C37" s="30" t="s">
        <v>44</v>
      </c>
      <c r="D37" s="31" t="s">
        <v>310</v>
      </c>
      <c r="E37" s="31" t="s">
        <v>92</v>
      </c>
      <c r="F37" s="30" t="s">
        <v>83</v>
      </c>
      <c r="G37" s="30" t="s">
        <v>218</v>
      </c>
      <c r="H37" s="30" t="s">
        <v>81</v>
      </c>
      <c r="I37" s="32" t="s">
        <v>90</v>
      </c>
      <c r="J37" s="33" t="s">
        <v>83</v>
      </c>
      <c r="K37" s="33" t="s">
        <v>83</v>
      </c>
      <c r="L37" s="46" t="s">
        <v>199</v>
      </c>
      <c r="M37" s="36" t="s">
        <v>265</v>
      </c>
      <c r="N37" s="30">
        <v>1</v>
      </c>
      <c r="O37" s="34">
        <v>5</v>
      </c>
      <c r="P37" s="34">
        <v>3</v>
      </c>
      <c r="Q37" s="34">
        <v>1</v>
      </c>
      <c r="R37" s="34">
        <v>5</v>
      </c>
      <c r="S37" s="34">
        <f t="shared" si="4"/>
        <v>2.2999999999999998</v>
      </c>
      <c r="T37" s="34">
        <v>4</v>
      </c>
      <c r="U37" s="34">
        <v>5</v>
      </c>
      <c r="V37" s="34">
        <f t="shared" si="5"/>
        <v>4.5999999999999996</v>
      </c>
      <c r="W37" s="35">
        <f t="shared" si="6"/>
        <v>10.579999999999998</v>
      </c>
      <c r="X37" s="39" t="str">
        <f t="shared" si="0"/>
        <v>M</v>
      </c>
      <c r="Y37" s="36" t="s">
        <v>337</v>
      </c>
      <c r="Z37" s="37" t="s">
        <v>125</v>
      </c>
      <c r="AA37" s="34">
        <v>9</v>
      </c>
      <c r="AB37" s="34">
        <v>0</v>
      </c>
      <c r="AC37" s="34">
        <f t="shared" si="1"/>
        <v>9</v>
      </c>
      <c r="AD37" s="38">
        <f t="shared" si="2"/>
        <v>1.5799999999999983</v>
      </c>
      <c r="AE37" s="39" t="str">
        <f t="shared" si="3"/>
        <v>R</v>
      </c>
      <c r="AF37" s="40" t="s">
        <v>125</v>
      </c>
      <c r="AG37" s="40" t="s">
        <v>125</v>
      </c>
      <c r="AH37" s="40" t="s">
        <v>125</v>
      </c>
      <c r="AI37" s="40" t="s">
        <v>125</v>
      </c>
      <c r="AJ37" s="40" t="s">
        <v>125</v>
      </c>
      <c r="AK37" s="40" t="s">
        <v>125</v>
      </c>
      <c r="AL37" s="40" t="s">
        <v>125</v>
      </c>
      <c r="AM37" s="40" t="s">
        <v>125</v>
      </c>
      <c r="AN37" s="40" t="s">
        <v>125</v>
      </c>
      <c r="AO37" s="40" t="s">
        <v>125</v>
      </c>
      <c r="AP37" s="40" t="s">
        <v>125</v>
      </c>
      <c r="AQ37" s="40" t="s">
        <v>125</v>
      </c>
      <c r="AR37" s="40" t="s">
        <v>125</v>
      </c>
      <c r="AS37" s="40" t="s">
        <v>215</v>
      </c>
      <c r="AT37" s="40" t="s">
        <v>121</v>
      </c>
      <c r="AU37" s="40" t="s">
        <v>325</v>
      </c>
    </row>
    <row r="38" spans="1:47" ht="220.2" customHeight="1" x14ac:dyDescent="0.3">
      <c r="A38" s="28">
        <v>35</v>
      </c>
      <c r="B38" s="29" t="s">
        <v>27</v>
      </c>
      <c r="C38" s="30" t="s">
        <v>191</v>
      </c>
      <c r="D38" s="31" t="s">
        <v>315</v>
      </c>
      <c r="E38" s="31" t="s">
        <v>92</v>
      </c>
      <c r="F38" s="30" t="s">
        <v>83</v>
      </c>
      <c r="G38" s="30" t="s">
        <v>218</v>
      </c>
      <c r="H38" s="30" t="s">
        <v>81</v>
      </c>
      <c r="I38" s="32" t="s">
        <v>90</v>
      </c>
      <c r="J38" s="33" t="s">
        <v>83</v>
      </c>
      <c r="K38" s="33" t="s">
        <v>83</v>
      </c>
      <c r="L38" s="46" t="s">
        <v>199</v>
      </c>
      <c r="M38" s="31" t="s">
        <v>266</v>
      </c>
      <c r="N38" s="30">
        <v>1</v>
      </c>
      <c r="O38" s="34">
        <v>3</v>
      </c>
      <c r="P38" s="34">
        <v>3</v>
      </c>
      <c r="Q38" s="34">
        <v>1</v>
      </c>
      <c r="R38" s="34">
        <v>5</v>
      </c>
      <c r="S38" s="34">
        <f t="shared" si="4"/>
        <v>1.9999999999999998</v>
      </c>
      <c r="T38" s="34">
        <v>4</v>
      </c>
      <c r="U38" s="34">
        <v>5</v>
      </c>
      <c r="V38" s="34">
        <f t="shared" si="5"/>
        <v>4.5999999999999996</v>
      </c>
      <c r="W38" s="35">
        <f t="shared" si="6"/>
        <v>9.1999999999999975</v>
      </c>
      <c r="X38" s="39" t="str">
        <f t="shared" si="0"/>
        <v>M</v>
      </c>
      <c r="Y38" s="36" t="s">
        <v>338</v>
      </c>
      <c r="Z38" s="37" t="s">
        <v>125</v>
      </c>
      <c r="AA38" s="34">
        <v>9</v>
      </c>
      <c r="AB38" s="34">
        <v>0</v>
      </c>
      <c r="AC38" s="34">
        <f t="shared" si="1"/>
        <v>9</v>
      </c>
      <c r="AD38" s="38">
        <f t="shared" si="2"/>
        <v>0.19999999999999751</v>
      </c>
      <c r="AE38" s="39" t="str">
        <f t="shared" si="3"/>
        <v>R</v>
      </c>
      <c r="AF38" s="40" t="s">
        <v>125</v>
      </c>
      <c r="AG38" s="40" t="s">
        <v>125</v>
      </c>
      <c r="AH38" s="40" t="s">
        <v>125</v>
      </c>
      <c r="AI38" s="40" t="s">
        <v>125</v>
      </c>
      <c r="AJ38" s="40" t="s">
        <v>125</v>
      </c>
      <c r="AK38" s="40" t="s">
        <v>125</v>
      </c>
      <c r="AL38" s="40" t="s">
        <v>125</v>
      </c>
      <c r="AM38" s="40" t="s">
        <v>125</v>
      </c>
      <c r="AN38" s="40" t="s">
        <v>125</v>
      </c>
      <c r="AO38" s="40" t="s">
        <v>125</v>
      </c>
      <c r="AP38" s="40" t="s">
        <v>125</v>
      </c>
      <c r="AQ38" s="40" t="s">
        <v>125</v>
      </c>
      <c r="AR38" s="40" t="s">
        <v>125</v>
      </c>
      <c r="AS38" s="40" t="s">
        <v>389</v>
      </c>
      <c r="AT38" s="40" t="s">
        <v>121</v>
      </c>
      <c r="AU38" s="40" t="s">
        <v>325</v>
      </c>
    </row>
    <row r="39" spans="1:47" ht="229.2" customHeight="1" x14ac:dyDescent="0.3">
      <c r="A39" s="28">
        <v>36</v>
      </c>
      <c r="B39" s="29" t="s">
        <v>27</v>
      </c>
      <c r="C39" s="30" t="s">
        <v>41</v>
      </c>
      <c r="D39" s="31" t="s">
        <v>315</v>
      </c>
      <c r="E39" s="31" t="s">
        <v>92</v>
      </c>
      <c r="F39" s="30" t="s">
        <v>83</v>
      </c>
      <c r="G39" s="30" t="s">
        <v>218</v>
      </c>
      <c r="H39" s="30" t="s">
        <v>81</v>
      </c>
      <c r="I39" s="32" t="s">
        <v>90</v>
      </c>
      <c r="J39" s="33" t="s">
        <v>83</v>
      </c>
      <c r="K39" s="33" t="s">
        <v>83</v>
      </c>
      <c r="L39" s="46" t="s">
        <v>199</v>
      </c>
      <c r="M39" s="31" t="s">
        <v>267</v>
      </c>
      <c r="N39" s="30">
        <v>1</v>
      </c>
      <c r="O39" s="34">
        <v>3</v>
      </c>
      <c r="P39" s="34">
        <v>3</v>
      </c>
      <c r="Q39" s="34">
        <v>1</v>
      </c>
      <c r="R39" s="34">
        <v>5</v>
      </c>
      <c r="S39" s="34">
        <f t="shared" si="4"/>
        <v>1.9999999999999998</v>
      </c>
      <c r="T39" s="34">
        <v>4</v>
      </c>
      <c r="U39" s="34">
        <v>5</v>
      </c>
      <c r="V39" s="34">
        <f t="shared" si="5"/>
        <v>4.5999999999999996</v>
      </c>
      <c r="W39" s="35">
        <f t="shared" si="6"/>
        <v>9.1999999999999975</v>
      </c>
      <c r="X39" s="39" t="str">
        <f t="shared" si="0"/>
        <v>M</v>
      </c>
      <c r="Y39" s="36" t="s">
        <v>334</v>
      </c>
      <c r="Z39" s="37" t="s">
        <v>125</v>
      </c>
      <c r="AA39" s="34">
        <v>9</v>
      </c>
      <c r="AB39" s="34">
        <v>0</v>
      </c>
      <c r="AC39" s="34">
        <f t="shared" si="1"/>
        <v>9</v>
      </c>
      <c r="AD39" s="38">
        <f t="shared" si="2"/>
        <v>0.19999999999999751</v>
      </c>
      <c r="AE39" s="39" t="str">
        <f t="shared" si="3"/>
        <v>R</v>
      </c>
      <c r="AF39" s="40" t="s">
        <v>125</v>
      </c>
      <c r="AG39" s="40" t="s">
        <v>125</v>
      </c>
      <c r="AH39" s="40" t="s">
        <v>125</v>
      </c>
      <c r="AI39" s="40" t="s">
        <v>125</v>
      </c>
      <c r="AJ39" s="40" t="s">
        <v>125</v>
      </c>
      <c r="AK39" s="40" t="s">
        <v>125</v>
      </c>
      <c r="AL39" s="40" t="s">
        <v>125</v>
      </c>
      <c r="AM39" s="40" t="s">
        <v>125</v>
      </c>
      <c r="AN39" s="40" t="s">
        <v>125</v>
      </c>
      <c r="AO39" s="40" t="s">
        <v>125</v>
      </c>
      <c r="AP39" s="40" t="s">
        <v>125</v>
      </c>
      <c r="AQ39" s="40" t="s">
        <v>125</v>
      </c>
      <c r="AR39" s="40" t="s">
        <v>125</v>
      </c>
      <c r="AS39" s="40" t="s">
        <v>390</v>
      </c>
      <c r="AT39" s="40" t="s">
        <v>121</v>
      </c>
      <c r="AU39" s="40" t="s">
        <v>325</v>
      </c>
    </row>
    <row r="40" spans="1:47" ht="226.8" customHeight="1" x14ac:dyDescent="0.3">
      <c r="A40" s="28">
        <v>37</v>
      </c>
      <c r="B40" s="29" t="s">
        <v>27</v>
      </c>
      <c r="C40" s="30" t="s">
        <v>15</v>
      </c>
      <c r="D40" s="31" t="s">
        <v>161</v>
      </c>
      <c r="E40" s="31" t="s">
        <v>92</v>
      </c>
      <c r="F40" s="30" t="s">
        <v>83</v>
      </c>
      <c r="G40" s="30" t="s">
        <v>218</v>
      </c>
      <c r="H40" s="30" t="s">
        <v>81</v>
      </c>
      <c r="I40" s="32" t="s">
        <v>90</v>
      </c>
      <c r="J40" s="33" t="s">
        <v>83</v>
      </c>
      <c r="K40" s="33" t="s">
        <v>83</v>
      </c>
      <c r="L40" s="46" t="s">
        <v>199</v>
      </c>
      <c r="M40" s="36" t="s">
        <v>268</v>
      </c>
      <c r="N40" s="42">
        <v>4</v>
      </c>
      <c r="O40" s="34">
        <v>3</v>
      </c>
      <c r="P40" s="34">
        <v>3</v>
      </c>
      <c r="Q40" s="34">
        <v>1</v>
      </c>
      <c r="R40" s="34">
        <v>5</v>
      </c>
      <c r="S40" s="34">
        <f t="shared" si="4"/>
        <v>3.2</v>
      </c>
      <c r="T40" s="34">
        <v>4</v>
      </c>
      <c r="U40" s="34">
        <v>5</v>
      </c>
      <c r="V40" s="34">
        <f t="shared" si="5"/>
        <v>4.5999999999999996</v>
      </c>
      <c r="W40" s="35">
        <f t="shared" si="6"/>
        <v>14.719999999999999</v>
      </c>
      <c r="X40" s="39" t="str">
        <f t="shared" si="0"/>
        <v>M</v>
      </c>
      <c r="Y40" s="36" t="s">
        <v>339</v>
      </c>
      <c r="Z40" s="37" t="s">
        <v>125</v>
      </c>
      <c r="AA40" s="34">
        <v>10</v>
      </c>
      <c r="AB40" s="34">
        <v>0</v>
      </c>
      <c r="AC40" s="34">
        <f t="shared" si="1"/>
        <v>10</v>
      </c>
      <c r="AD40" s="38">
        <f t="shared" si="2"/>
        <v>4.7199999999999989</v>
      </c>
      <c r="AE40" s="39" t="str">
        <f t="shared" si="3"/>
        <v>B</v>
      </c>
      <c r="AF40" s="40" t="s">
        <v>125</v>
      </c>
      <c r="AG40" s="40" t="s">
        <v>125</v>
      </c>
      <c r="AH40" s="40" t="s">
        <v>125</v>
      </c>
      <c r="AI40" s="40" t="s">
        <v>125</v>
      </c>
      <c r="AJ40" s="40" t="s">
        <v>125</v>
      </c>
      <c r="AK40" s="40" t="s">
        <v>125</v>
      </c>
      <c r="AL40" s="40" t="s">
        <v>125</v>
      </c>
      <c r="AM40" s="40" t="s">
        <v>125</v>
      </c>
      <c r="AN40" s="40" t="s">
        <v>125</v>
      </c>
      <c r="AO40" s="40" t="s">
        <v>125</v>
      </c>
      <c r="AP40" s="40" t="s">
        <v>125</v>
      </c>
      <c r="AQ40" s="40" t="s">
        <v>125</v>
      </c>
      <c r="AR40" s="40" t="s">
        <v>125</v>
      </c>
      <c r="AS40" s="40"/>
      <c r="AT40" s="40"/>
      <c r="AU40" s="40"/>
    </row>
    <row r="41" spans="1:47" ht="225.45" customHeight="1" x14ac:dyDescent="0.3">
      <c r="A41" s="28">
        <v>38</v>
      </c>
      <c r="B41" s="29" t="s">
        <v>27</v>
      </c>
      <c r="C41" s="30" t="s">
        <v>16</v>
      </c>
      <c r="D41" s="31" t="s">
        <v>162</v>
      </c>
      <c r="E41" s="31" t="s">
        <v>92</v>
      </c>
      <c r="F41" s="30" t="s">
        <v>83</v>
      </c>
      <c r="G41" s="30" t="s">
        <v>218</v>
      </c>
      <c r="H41" s="30" t="s">
        <v>81</v>
      </c>
      <c r="I41" s="32" t="s">
        <v>90</v>
      </c>
      <c r="J41" s="33" t="s">
        <v>83</v>
      </c>
      <c r="K41" s="33" t="s">
        <v>83</v>
      </c>
      <c r="L41" s="46" t="s">
        <v>199</v>
      </c>
      <c r="M41" s="36" t="s">
        <v>269</v>
      </c>
      <c r="N41" s="42">
        <v>4</v>
      </c>
      <c r="O41" s="34">
        <v>3</v>
      </c>
      <c r="P41" s="34">
        <v>3</v>
      </c>
      <c r="Q41" s="34">
        <v>1</v>
      </c>
      <c r="R41" s="34">
        <v>5</v>
      </c>
      <c r="S41" s="34">
        <f t="shared" si="4"/>
        <v>3.2</v>
      </c>
      <c r="T41" s="34">
        <v>4</v>
      </c>
      <c r="U41" s="34">
        <v>5</v>
      </c>
      <c r="V41" s="34">
        <f t="shared" si="5"/>
        <v>4.5999999999999996</v>
      </c>
      <c r="W41" s="35">
        <f t="shared" si="6"/>
        <v>14.719999999999999</v>
      </c>
      <c r="X41" s="39" t="str">
        <f t="shared" si="0"/>
        <v>M</v>
      </c>
      <c r="Y41" s="36" t="s">
        <v>339</v>
      </c>
      <c r="Z41" s="37" t="s">
        <v>125</v>
      </c>
      <c r="AA41" s="34">
        <v>10</v>
      </c>
      <c r="AB41" s="34">
        <v>0</v>
      </c>
      <c r="AC41" s="34">
        <f t="shared" si="1"/>
        <v>10</v>
      </c>
      <c r="AD41" s="38">
        <f t="shared" si="2"/>
        <v>4.7199999999999989</v>
      </c>
      <c r="AE41" s="39" t="str">
        <f t="shared" si="3"/>
        <v>B</v>
      </c>
      <c r="AF41" s="40" t="s">
        <v>125</v>
      </c>
      <c r="AG41" s="40" t="s">
        <v>125</v>
      </c>
      <c r="AH41" s="40" t="s">
        <v>125</v>
      </c>
      <c r="AI41" s="40" t="s">
        <v>125</v>
      </c>
      <c r="AJ41" s="40" t="s">
        <v>125</v>
      </c>
      <c r="AK41" s="40" t="s">
        <v>125</v>
      </c>
      <c r="AL41" s="40" t="s">
        <v>125</v>
      </c>
      <c r="AM41" s="40" t="s">
        <v>125</v>
      </c>
      <c r="AN41" s="40" t="s">
        <v>125</v>
      </c>
      <c r="AO41" s="40" t="s">
        <v>125</v>
      </c>
      <c r="AP41" s="40" t="s">
        <v>125</v>
      </c>
      <c r="AQ41" s="40" t="s">
        <v>125</v>
      </c>
      <c r="AR41" s="40" t="s">
        <v>125</v>
      </c>
      <c r="AS41" s="40"/>
      <c r="AT41" s="40"/>
      <c r="AU41" s="40"/>
    </row>
    <row r="42" spans="1:47" ht="237" customHeight="1" x14ac:dyDescent="0.3">
      <c r="A42" s="28">
        <v>39</v>
      </c>
      <c r="B42" s="29" t="s">
        <v>27</v>
      </c>
      <c r="C42" s="30" t="s">
        <v>14</v>
      </c>
      <c r="D42" s="31" t="s">
        <v>162</v>
      </c>
      <c r="E42" s="31" t="s">
        <v>92</v>
      </c>
      <c r="F42" s="30" t="s">
        <v>83</v>
      </c>
      <c r="G42" s="30" t="s">
        <v>218</v>
      </c>
      <c r="H42" s="30" t="s">
        <v>81</v>
      </c>
      <c r="I42" s="32" t="s">
        <v>90</v>
      </c>
      <c r="J42" s="33" t="s">
        <v>83</v>
      </c>
      <c r="K42" s="33" t="s">
        <v>83</v>
      </c>
      <c r="L42" s="46" t="s">
        <v>199</v>
      </c>
      <c r="M42" s="36" t="s">
        <v>270</v>
      </c>
      <c r="N42" s="42">
        <v>4</v>
      </c>
      <c r="O42" s="34">
        <v>3</v>
      </c>
      <c r="P42" s="34">
        <v>3</v>
      </c>
      <c r="Q42" s="34">
        <v>1</v>
      </c>
      <c r="R42" s="34">
        <v>5</v>
      </c>
      <c r="S42" s="34">
        <f t="shared" si="4"/>
        <v>3.2</v>
      </c>
      <c r="T42" s="34">
        <v>4</v>
      </c>
      <c r="U42" s="34">
        <v>5</v>
      </c>
      <c r="V42" s="34">
        <f t="shared" si="5"/>
        <v>4.5999999999999996</v>
      </c>
      <c r="W42" s="35">
        <f t="shared" si="6"/>
        <v>14.719999999999999</v>
      </c>
      <c r="X42" s="39" t="str">
        <f t="shared" si="0"/>
        <v>M</v>
      </c>
      <c r="Y42" s="36" t="s">
        <v>339</v>
      </c>
      <c r="Z42" s="37" t="s">
        <v>125</v>
      </c>
      <c r="AA42" s="34">
        <v>10</v>
      </c>
      <c r="AB42" s="34">
        <v>0</v>
      </c>
      <c r="AC42" s="34">
        <f t="shared" si="1"/>
        <v>10</v>
      </c>
      <c r="AD42" s="38">
        <f t="shared" si="2"/>
        <v>4.7199999999999989</v>
      </c>
      <c r="AE42" s="39" t="str">
        <f t="shared" si="3"/>
        <v>B</v>
      </c>
      <c r="AF42" s="40" t="s">
        <v>125</v>
      </c>
      <c r="AG42" s="40" t="s">
        <v>125</v>
      </c>
      <c r="AH42" s="40" t="s">
        <v>125</v>
      </c>
      <c r="AI42" s="40" t="s">
        <v>125</v>
      </c>
      <c r="AJ42" s="40" t="s">
        <v>125</v>
      </c>
      <c r="AK42" s="40" t="s">
        <v>125</v>
      </c>
      <c r="AL42" s="40" t="s">
        <v>125</v>
      </c>
      <c r="AM42" s="40" t="s">
        <v>125</v>
      </c>
      <c r="AN42" s="40" t="s">
        <v>125</v>
      </c>
      <c r="AO42" s="40" t="s">
        <v>125</v>
      </c>
      <c r="AP42" s="40" t="s">
        <v>125</v>
      </c>
      <c r="AQ42" s="40" t="s">
        <v>125</v>
      </c>
      <c r="AR42" s="40" t="s">
        <v>125</v>
      </c>
      <c r="AS42" s="40"/>
      <c r="AT42" s="40"/>
      <c r="AU42" s="40"/>
    </row>
    <row r="43" spans="1:47" ht="216.45" customHeight="1" x14ac:dyDescent="0.3">
      <c r="A43" s="28">
        <v>40</v>
      </c>
      <c r="B43" s="29" t="s">
        <v>37</v>
      </c>
      <c r="C43" s="30" t="s">
        <v>9</v>
      </c>
      <c r="D43" s="31" t="s">
        <v>316</v>
      </c>
      <c r="E43" s="31" t="s">
        <v>92</v>
      </c>
      <c r="F43" s="30" t="s">
        <v>83</v>
      </c>
      <c r="G43" s="30" t="s">
        <v>218</v>
      </c>
      <c r="H43" s="30" t="s">
        <v>81</v>
      </c>
      <c r="I43" s="32" t="s">
        <v>90</v>
      </c>
      <c r="J43" s="33" t="s">
        <v>83</v>
      </c>
      <c r="K43" s="33" t="s">
        <v>83</v>
      </c>
      <c r="L43" s="46" t="s">
        <v>242</v>
      </c>
      <c r="M43" s="31" t="s">
        <v>271</v>
      </c>
      <c r="N43" s="32">
        <v>4</v>
      </c>
      <c r="O43" s="34">
        <v>3</v>
      </c>
      <c r="P43" s="34">
        <v>3</v>
      </c>
      <c r="Q43" s="34">
        <v>1</v>
      </c>
      <c r="R43" s="34">
        <v>5</v>
      </c>
      <c r="S43" s="34">
        <f t="shared" si="4"/>
        <v>3.2</v>
      </c>
      <c r="T43" s="34">
        <v>4</v>
      </c>
      <c r="U43" s="34">
        <v>5</v>
      </c>
      <c r="V43" s="34">
        <f t="shared" si="5"/>
        <v>4.5999999999999996</v>
      </c>
      <c r="W43" s="35">
        <f t="shared" si="6"/>
        <v>14.719999999999999</v>
      </c>
      <c r="X43" s="39" t="str">
        <f t="shared" si="0"/>
        <v>M</v>
      </c>
      <c r="Y43" s="36" t="s">
        <v>358</v>
      </c>
      <c r="Z43" s="37" t="s">
        <v>125</v>
      </c>
      <c r="AA43" s="34">
        <v>8</v>
      </c>
      <c r="AB43" s="34">
        <v>0</v>
      </c>
      <c r="AC43" s="34">
        <f t="shared" si="1"/>
        <v>8</v>
      </c>
      <c r="AD43" s="38">
        <f t="shared" si="2"/>
        <v>6.7199999999999989</v>
      </c>
      <c r="AE43" s="39" t="str">
        <f t="shared" si="3"/>
        <v>M</v>
      </c>
      <c r="AF43" s="40" t="s">
        <v>125</v>
      </c>
      <c r="AG43" s="40" t="s">
        <v>125</v>
      </c>
      <c r="AH43" s="40" t="s">
        <v>125</v>
      </c>
      <c r="AI43" s="40" t="s">
        <v>125</v>
      </c>
      <c r="AJ43" s="40" t="s">
        <v>125</v>
      </c>
      <c r="AK43" s="40" t="s">
        <v>125</v>
      </c>
      <c r="AL43" s="40" t="s">
        <v>125</v>
      </c>
      <c r="AM43" s="40" t="s">
        <v>125</v>
      </c>
      <c r="AN43" s="40" t="s">
        <v>125</v>
      </c>
      <c r="AO43" s="40" t="s">
        <v>125</v>
      </c>
      <c r="AP43" s="40" t="s">
        <v>125</v>
      </c>
      <c r="AQ43" s="40" t="s">
        <v>125</v>
      </c>
      <c r="AR43" s="40" t="s">
        <v>125</v>
      </c>
      <c r="AS43" s="40" t="s">
        <v>391</v>
      </c>
      <c r="AT43" s="40" t="s">
        <v>121</v>
      </c>
      <c r="AU43" s="40" t="s">
        <v>308</v>
      </c>
    </row>
    <row r="44" spans="1:47" ht="199.2" customHeight="1" x14ac:dyDescent="0.3">
      <c r="A44" s="28">
        <v>41</v>
      </c>
      <c r="B44" s="29" t="s">
        <v>37</v>
      </c>
      <c r="C44" s="30" t="s">
        <v>39</v>
      </c>
      <c r="D44" s="31" t="s">
        <v>308</v>
      </c>
      <c r="E44" s="31" t="s">
        <v>153</v>
      </c>
      <c r="F44" s="30" t="s">
        <v>91</v>
      </c>
      <c r="G44" s="30" t="s">
        <v>218</v>
      </c>
      <c r="H44" s="30" t="s">
        <v>81</v>
      </c>
      <c r="I44" s="32" t="s">
        <v>90</v>
      </c>
      <c r="J44" s="33" t="s">
        <v>83</v>
      </c>
      <c r="K44" s="33" t="s">
        <v>83</v>
      </c>
      <c r="L44" s="46" t="s">
        <v>242</v>
      </c>
      <c r="M44" s="31" t="s">
        <v>272</v>
      </c>
      <c r="N44" s="32">
        <v>2</v>
      </c>
      <c r="O44" s="34">
        <v>3</v>
      </c>
      <c r="P44" s="34">
        <v>3</v>
      </c>
      <c r="Q44" s="34">
        <v>1</v>
      </c>
      <c r="R44" s="34">
        <v>5</v>
      </c>
      <c r="S44" s="34">
        <f t="shared" si="4"/>
        <v>2.4000000000000004</v>
      </c>
      <c r="T44" s="34">
        <v>3</v>
      </c>
      <c r="U44" s="34">
        <v>5</v>
      </c>
      <c r="V44" s="34">
        <f t="shared" si="5"/>
        <v>4.2</v>
      </c>
      <c r="W44" s="35">
        <f t="shared" si="6"/>
        <v>10.080000000000002</v>
      </c>
      <c r="X44" s="39" t="str">
        <f t="shared" si="0"/>
        <v>M</v>
      </c>
      <c r="Y44" s="36" t="s">
        <v>356</v>
      </c>
      <c r="Z44" s="37" t="s">
        <v>125</v>
      </c>
      <c r="AA44" s="34">
        <v>8</v>
      </c>
      <c r="AB44" s="34">
        <v>0</v>
      </c>
      <c r="AC44" s="34">
        <f t="shared" si="1"/>
        <v>8</v>
      </c>
      <c r="AD44" s="38">
        <f t="shared" si="2"/>
        <v>2.0800000000000018</v>
      </c>
      <c r="AE44" s="39" t="str">
        <f t="shared" si="3"/>
        <v>B</v>
      </c>
      <c r="AF44" s="40" t="s">
        <v>125</v>
      </c>
      <c r="AG44" s="40" t="s">
        <v>125</v>
      </c>
      <c r="AH44" s="40" t="s">
        <v>125</v>
      </c>
      <c r="AI44" s="40" t="s">
        <v>125</v>
      </c>
      <c r="AJ44" s="40" t="s">
        <v>125</v>
      </c>
      <c r="AK44" s="40" t="s">
        <v>357</v>
      </c>
      <c r="AL44" s="40" t="s">
        <v>251</v>
      </c>
      <c r="AM44" s="40" t="s">
        <v>328</v>
      </c>
      <c r="AN44" s="40" t="s">
        <v>252</v>
      </c>
      <c r="AO44" s="40" t="s">
        <v>253</v>
      </c>
      <c r="AP44" s="40" t="s">
        <v>123</v>
      </c>
      <c r="AQ44" s="40" t="s">
        <v>353</v>
      </c>
      <c r="AR44" s="40" t="s">
        <v>125</v>
      </c>
      <c r="AS44" s="40" t="s">
        <v>216</v>
      </c>
      <c r="AT44" s="40" t="s">
        <v>121</v>
      </c>
      <c r="AU44" s="40" t="s">
        <v>308</v>
      </c>
    </row>
    <row r="45" spans="1:47" ht="175.2" customHeight="1" x14ac:dyDescent="0.3">
      <c r="A45" s="28">
        <v>42</v>
      </c>
      <c r="B45" s="29" t="s">
        <v>37</v>
      </c>
      <c r="C45" s="30" t="s">
        <v>141</v>
      </c>
      <c r="D45" s="31" t="s">
        <v>308</v>
      </c>
      <c r="E45" s="31" t="s">
        <v>140</v>
      </c>
      <c r="F45" s="30" t="s">
        <v>83</v>
      </c>
      <c r="G45" s="30" t="s">
        <v>218</v>
      </c>
      <c r="H45" s="30" t="s">
        <v>91</v>
      </c>
      <c r="I45" s="32" t="s">
        <v>83</v>
      </c>
      <c r="J45" s="33" t="s">
        <v>83</v>
      </c>
      <c r="K45" s="33" t="s">
        <v>83</v>
      </c>
      <c r="L45" s="46" t="s">
        <v>199</v>
      </c>
      <c r="M45" s="31" t="s">
        <v>273</v>
      </c>
      <c r="N45" s="32">
        <v>4</v>
      </c>
      <c r="O45" s="34">
        <v>1</v>
      </c>
      <c r="P45" s="34">
        <v>3</v>
      </c>
      <c r="Q45" s="34">
        <v>1</v>
      </c>
      <c r="R45" s="34">
        <v>5</v>
      </c>
      <c r="S45" s="34">
        <f t="shared" si="4"/>
        <v>2.9000000000000004</v>
      </c>
      <c r="T45" s="34">
        <v>3</v>
      </c>
      <c r="U45" s="34">
        <v>5</v>
      </c>
      <c r="V45" s="34">
        <f t="shared" si="5"/>
        <v>4.2</v>
      </c>
      <c r="W45" s="35">
        <f t="shared" si="6"/>
        <v>12.180000000000001</v>
      </c>
      <c r="X45" s="39" t="str">
        <f t="shared" si="0"/>
        <v>M</v>
      </c>
      <c r="Y45" s="36" t="s">
        <v>365</v>
      </c>
      <c r="Z45" s="37" t="s">
        <v>125</v>
      </c>
      <c r="AA45" s="34">
        <v>10</v>
      </c>
      <c r="AB45" s="34">
        <v>0</v>
      </c>
      <c r="AC45" s="34">
        <f t="shared" si="1"/>
        <v>10</v>
      </c>
      <c r="AD45" s="38">
        <f t="shared" si="2"/>
        <v>2.1800000000000015</v>
      </c>
      <c r="AE45" s="39" t="str">
        <f t="shared" si="3"/>
        <v>B</v>
      </c>
      <c r="AF45" s="40" t="s">
        <v>125</v>
      </c>
      <c r="AG45" s="40" t="s">
        <v>125</v>
      </c>
      <c r="AH45" s="40" t="s">
        <v>125</v>
      </c>
      <c r="AI45" s="40" t="s">
        <v>125</v>
      </c>
      <c r="AJ45" s="40" t="s">
        <v>125</v>
      </c>
      <c r="AK45" s="40" t="s">
        <v>125</v>
      </c>
      <c r="AL45" s="40" t="s">
        <v>125</v>
      </c>
      <c r="AM45" s="40" t="s">
        <v>125</v>
      </c>
      <c r="AN45" s="40" t="s">
        <v>125</v>
      </c>
      <c r="AO45" s="40" t="s">
        <v>125</v>
      </c>
      <c r="AP45" s="40" t="s">
        <v>125</v>
      </c>
      <c r="AQ45" s="40" t="s">
        <v>125</v>
      </c>
      <c r="AR45" s="40" t="s">
        <v>125</v>
      </c>
      <c r="AS45" s="40"/>
      <c r="AT45" s="40"/>
      <c r="AU45" s="40"/>
    </row>
    <row r="46" spans="1:47" ht="175.2" customHeight="1" x14ac:dyDescent="0.3">
      <c r="A46" s="28">
        <v>43</v>
      </c>
      <c r="B46" s="29" t="s">
        <v>142</v>
      </c>
      <c r="C46" s="30" t="s">
        <v>143</v>
      </c>
      <c r="D46" s="31" t="s">
        <v>308</v>
      </c>
      <c r="E46" s="31" t="s">
        <v>144</v>
      </c>
      <c r="F46" s="30" t="s">
        <v>83</v>
      </c>
      <c r="G46" s="30" t="s">
        <v>218</v>
      </c>
      <c r="H46" s="30" t="s">
        <v>83</v>
      </c>
      <c r="I46" s="32" t="s">
        <v>83</v>
      </c>
      <c r="J46" s="33" t="s">
        <v>83</v>
      </c>
      <c r="K46" s="33" t="s">
        <v>83</v>
      </c>
      <c r="L46" s="46" t="s">
        <v>199</v>
      </c>
      <c r="M46" s="31" t="s">
        <v>274</v>
      </c>
      <c r="N46" s="32">
        <v>5</v>
      </c>
      <c r="O46" s="34">
        <v>1</v>
      </c>
      <c r="P46" s="34">
        <v>3</v>
      </c>
      <c r="Q46" s="34">
        <v>1</v>
      </c>
      <c r="R46" s="34">
        <v>5</v>
      </c>
      <c r="S46" s="34">
        <f t="shared" si="4"/>
        <v>3.3</v>
      </c>
      <c r="T46" s="34">
        <v>3</v>
      </c>
      <c r="U46" s="34">
        <v>5</v>
      </c>
      <c r="V46" s="34">
        <f t="shared" si="5"/>
        <v>4.2</v>
      </c>
      <c r="W46" s="35">
        <f t="shared" si="6"/>
        <v>13.86</v>
      </c>
      <c r="X46" s="39" t="str">
        <f t="shared" si="0"/>
        <v>M</v>
      </c>
      <c r="Y46" s="36" t="s">
        <v>366</v>
      </c>
      <c r="Z46" s="37" t="s">
        <v>125</v>
      </c>
      <c r="AA46" s="34">
        <v>10</v>
      </c>
      <c r="AB46" s="34">
        <v>0</v>
      </c>
      <c r="AC46" s="34">
        <f t="shared" si="1"/>
        <v>10</v>
      </c>
      <c r="AD46" s="38">
        <f t="shared" si="2"/>
        <v>3.8599999999999994</v>
      </c>
      <c r="AE46" s="39" t="str">
        <f t="shared" si="3"/>
        <v>B</v>
      </c>
      <c r="AF46" s="40" t="s">
        <v>125</v>
      </c>
      <c r="AG46" s="40" t="s">
        <v>125</v>
      </c>
      <c r="AH46" s="40" t="s">
        <v>125</v>
      </c>
      <c r="AI46" s="40" t="s">
        <v>125</v>
      </c>
      <c r="AJ46" s="40" t="s">
        <v>125</v>
      </c>
      <c r="AK46" s="40" t="s">
        <v>125</v>
      </c>
      <c r="AL46" s="40" t="s">
        <v>125</v>
      </c>
      <c r="AM46" s="40" t="s">
        <v>125</v>
      </c>
      <c r="AN46" s="40" t="s">
        <v>125</v>
      </c>
      <c r="AO46" s="40" t="s">
        <v>125</v>
      </c>
      <c r="AP46" s="40" t="s">
        <v>125</v>
      </c>
      <c r="AQ46" s="40" t="s">
        <v>125</v>
      </c>
      <c r="AR46" s="40" t="s">
        <v>125</v>
      </c>
      <c r="AS46" s="40"/>
      <c r="AT46" s="40"/>
      <c r="AU46" s="40"/>
    </row>
    <row r="47" spans="1:47" ht="175.2" customHeight="1" x14ac:dyDescent="0.3">
      <c r="A47" s="28">
        <v>44</v>
      </c>
      <c r="B47" s="29" t="s">
        <v>142</v>
      </c>
      <c r="C47" s="30" t="s">
        <v>148</v>
      </c>
      <c r="D47" s="31" t="s">
        <v>308</v>
      </c>
      <c r="E47" s="31" t="s">
        <v>140</v>
      </c>
      <c r="F47" s="30" t="s">
        <v>83</v>
      </c>
      <c r="G47" s="30" t="s">
        <v>218</v>
      </c>
      <c r="H47" s="30" t="s">
        <v>91</v>
      </c>
      <c r="I47" s="32" t="s">
        <v>83</v>
      </c>
      <c r="J47" s="33" t="s">
        <v>83</v>
      </c>
      <c r="K47" s="33" t="s">
        <v>83</v>
      </c>
      <c r="L47" s="46" t="s">
        <v>199</v>
      </c>
      <c r="M47" s="31" t="s">
        <v>274</v>
      </c>
      <c r="N47" s="32">
        <v>1</v>
      </c>
      <c r="O47" s="34">
        <v>1</v>
      </c>
      <c r="P47" s="34">
        <v>3</v>
      </c>
      <c r="Q47" s="34">
        <v>1</v>
      </c>
      <c r="R47" s="34">
        <v>5</v>
      </c>
      <c r="S47" s="34">
        <f t="shared" si="4"/>
        <v>1.7</v>
      </c>
      <c r="T47" s="34">
        <v>3</v>
      </c>
      <c r="U47" s="34">
        <v>5</v>
      </c>
      <c r="V47" s="34">
        <f t="shared" si="5"/>
        <v>4.2</v>
      </c>
      <c r="W47" s="35">
        <f t="shared" si="6"/>
        <v>7.14</v>
      </c>
      <c r="X47" s="39" t="str">
        <f t="shared" si="0"/>
        <v>M</v>
      </c>
      <c r="Y47" s="36" t="s">
        <v>275</v>
      </c>
      <c r="Z47" s="37" t="s">
        <v>125</v>
      </c>
      <c r="AA47" s="34">
        <v>7</v>
      </c>
      <c r="AB47" s="34">
        <v>0</v>
      </c>
      <c r="AC47" s="34">
        <f t="shared" si="1"/>
        <v>7</v>
      </c>
      <c r="AD47" s="38">
        <f t="shared" si="2"/>
        <v>0.13999999999999968</v>
      </c>
      <c r="AE47" s="39" t="str">
        <f t="shared" si="3"/>
        <v>R</v>
      </c>
      <c r="AF47" s="40" t="s">
        <v>125</v>
      </c>
      <c r="AG47" s="40" t="s">
        <v>125</v>
      </c>
      <c r="AH47" s="40" t="s">
        <v>125</v>
      </c>
      <c r="AI47" s="40" t="s">
        <v>125</v>
      </c>
      <c r="AJ47" s="40" t="s">
        <v>125</v>
      </c>
      <c r="AK47" s="40" t="s">
        <v>125</v>
      </c>
      <c r="AL47" s="40" t="s">
        <v>125</v>
      </c>
      <c r="AM47" s="40" t="s">
        <v>125</v>
      </c>
      <c r="AN47" s="40" t="s">
        <v>125</v>
      </c>
      <c r="AO47" s="40" t="s">
        <v>125</v>
      </c>
      <c r="AP47" s="40" t="s">
        <v>125</v>
      </c>
      <c r="AQ47" s="40" t="s">
        <v>125</v>
      </c>
      <c r="AR47" s="40" t="s">
        <v>125</v>
      </c>
      <c r="AS47" s="40"/>
      <c r="AT47" s="40"/>
      <c r="AU47" s="40"/>
    </row>
    <row r="48" spans="1:47" ht="142.19999999999999" customHeight="1" x14ac:dyDescent="0.3">
      <c r="A48" s="28">
        <v>45</v>
      </c>
      <c r="B48" s="29" t="s">
        <v>37</v>
      </c>
      <c r="C48" s="30" t="s">
        <v>33</v>
      </c>
      <c r="D48" s="31" t="s">
        <v>317</v>
      </c>
      <c r="E48" s="31" t="s">
        <v>93</v>
      </c>
      <c r="F48" s="32" t="s">
        <v>83</v>
      </c>
      <c r="G48" s="32" t="s">
        <v>36</v>
      </c>
      <c r="H48" s="32" t="s">
        <v>81</v>
      </c>
      <c r="I48" s="33" t="s">
        <v>83</v>
      </c>
      <c r="J48" s="34" t="s">
        <v>81</v>
      </c>
      <c r="K48" s="33" t="s">
        <v>83</v>
      </c>
      <c r="L48" s="46" t="s">
        <v>276</v>
      </c>
      <c r="M48" s="52" t="s">
        <v>277</v>
      </c>
      <c r="N48" s="34">
        <v>3</v>
      </c>
      <c r="O48" s="34">
        <v>1</v>
      </c>
      <c r="P48" s="34">
        <v>3</v>
      </c>
      <c r="Q48" s="34">
        <v>1</v>
      </c>
      <c r="R48" s="34">
        <v>3</v>
      </c>
      <c r="S48" s="34">
        <f t="shared" si="4"/>
        <v>2.3000000000000003</v>
      </c>
      <c r="T48" s="34">
        <v>3</v>
      </c>
      <c r="U48" s="34">
        <v>5</v>
      </c>
      <c r="V48" s="34">
        <f t="shared" si="5"/>
        <v>4.2</v>
      </c>
      <c r="W48" s="35">
        <f t="shared" si="6"/>
        <v>9.6600000000000019</v>
      </c>
      <c r="X48" s="39" t="str">
        <f t="shared" si="0"/>
        <v>M</v>
      </c>
      <c r="Y48" s="36" t="s">
        <v>355</v>
      </c>
      <c r="Z48" s="37" t="s">
        <v>125</v>
      </c>
      <c r="AA48" s="34">
        <v>10</v>
      </c>
      <c r="AB48" s="34">
        <v>0</v>
      </c>
      <c r="AC48" s="34">
        <f t="shared" si="1"/>
        <v>10</v>
      </c>
      <c r="AD48" s="38">
        <f t="shared" si="2"/>
        <v>0.1</v>
      </c>
      <c r="AE48" s="39" t="str">
        <f t="shared" si="3"/>
        <v>R</v>
      </c>
      <c r="AF48" s="40" t="s">
        <v>125</v>
      </c>
      <c r="AG48" s="40" t="s">
        <v>125</v>
      </c>
      <c r="AH48" s="40" t="s">
        <v>125</v>
      </c>
      <c r="AI48" s="40" t="s">
        <v>125</v>
      </c>
      <c r="AJ48" s="40" t="s">
        <v>125</v>
      </c>
      <c r="AK48" s="40" t="s">
        <v>125</v>
      </c>
      <c r="AL48" s="40" t="s">
        <v>125</v>
      </c>
      <c r="AM48" s="40" t="s">
        <v>125</v>
      </c>
      <c r="AN48" s="40" t="s">
        <v>125</v>
      </c>
      <c r="AO48" s="40" t="s">
        <v>125</v>
      </c>
      <c r="AP48" s="40" t="s">
        <v>125</v>
      </c>
      <c r="AQ48" s="40" t="s">
        <v>125</v>
      </c>
      <c r="AR48" s="40" t="s">
        <v>125</v>
      </c>
      <c r="AS48" s="40"/>
      <c r="AT48" s="40"/>
      <c r="AU48" s="40"/>
    </row>
    <row r="49" spans="1:47" ht="183.45" customHeight="1" x14ac:dyDescent="0.3">
      <c r="A49" s="28">
        <v>46</v>
      </c>
      <c r="B49" s="35" t="s">
        <v>192</v>
      </c>
      <c r="C49" s="30" t="s">
        <v>193</v>
      </c>
      <c r="D49" s="31" t="s">
        <v>159</v>
      </c>
      <c r="E49" s="31" t="s">
        <v>100</v>
      </c>
      <c r="F49" s="30" t="s">
        <v>91</v>
      </c>
      <c r="G49" s="30" t="s">
        <v>218</v>
      </c>
      <c r="H49" s="30" t="s">
        <v>91</v>
      </c>
      <c r="I49" s="32" t="s">
        <v>90</v>
      </c>
      <c r="J49" s="33" t="s">
        <v>83</v>
      </c>
      <c r="K49" s="33" t="s">
        <v>83</v>
      </c>
      <c r="L49" s="46" t="s">
        <v>199</v>
      </c>
      <c r="M49" s="36" t="s">
        <v>278</v>
      </c>
      <c r="N49" s="42">
        <v>1</v>
      </c>
      <c r="O49" s="34">
        <v>1</v>
      </c>
      <c r="P49" s="34">
        <v>3</v>
      </c>
      <c r="Q49" s="34">
        <v>1</v>
      </c>
      <c r="R49" s="34">
        <v>5</v>
      </c>
      <c r="S49" s="34">
        <f t="shared" si="4"/>
        <v>1.7</v>
      </c>
      <c r="T49" s="34">
        <v>3</v>
      </c>
      <c r="U49" s="34">
        <v>5</v>
      </c>
      <c r="V49" s="34">
        <f t="shared" si="5"/>
        <v>4.2</v>
      </c>
      <c r="W49" s="35">
        <f t="shared" si="6"/>
        <v>7.14</v>
      </c>
      <c r="X49" s="39" t="str">
        <f t="shared" si="0"/>
        <v>M</v>
      </c>
      <c r="Y49" s="36" t="s">
        <v>279</v>
      </c>
      <c r="Z49" s="37" t="s">
        <v>125</v>
      </c>
      <c r="AA49" s="34">
        <v>9</v>
      </c>
      <c r="AB49" s="34">
        <v>0</v>
      </c>
      <c r="AC49" s="34">
        <f>AA49-AB49</f>
        <v>9</v>
      </c>
      <c r="AD49" s="38">
        <f>IF(W49-AC49&gt;0.1,W49-AC49,IF(W49-AC49&lt;=0.1,0.1))</f>
        <v>0.1</v>
      </c>
      <c r="AE49" s="39" t="str">
        <f t="shared" si="3"/>
        <v>R</v>
      </c>
      <c r="AF49" s="40" t="s">
        <v>125</v>
      </c>
      <c r="AG49" s="40" t="s">
        <v>125</v>
      </c>
      <c r="AH49" s="40" t="s">
        <v>125</v>
      </c>
      <c r="AI49" s="40" t="s">
        <v>125</v>
      </c>
      <c r="AJ49" s="40" t="s">
        <v>125</v>
      </c>
      <c r="AK49" s="40" t="s">
        <v>125</v>
      </c>
      <c r="AL49" s="40" t="s">
        <v>125</v>
      </c>
      <c r="AM49" s="40" t="s">
        <v>125</v>
      </c>
      <c r="AN49" s="40" t="s">
        <v>125</v>
      </c>
      <c r="AO49" s="40" t="s">
        <v>125</v>
      </c>
      <c r="AP49" s="40" t="s">
        <v>125</v>
      </c>
      <c r="AQ49" s="40" t="s">
        <v>125</v>
      </c>
      <c r="AR49" s="40" t="s">
        <v>125</v>
      </c>
      <c r="AS49" s="40" t="s">
        <v>392</v>
      </c>
      <c r="AT49" s="40" t="s">
        <v>121</v>
      </c>
      <c r="AU49" s="40" t="s">
        <v>308</v>
      </c>
    </row>
    <row r="50" spans="1:47" ht="193.2" customHeight="1" x14ac:dyDescent="0.3">
      <c r="A50" s="28">
        <v>47</v>
      </c>
      <c r="B50" s="35" t="s">
        <v>192</v>
      </c>
      <c r="C50" s="30" t="s">
        <v>60</v>
      </c>
      <c r="D50" s="31" t="s">
        <v>170</v>
      </c>
      <c r="E50" s="31" t="s">
        <v>101</v>
      </c>
      <c r="F50" s="30" t="s">
        <v>91</v>
      </c>
      <c r="G50" s="30" t="s">
        <v>218</v>
      </c>
      <c r="H50" s="30" t="s">
        <v>91</v>
      </c>
      <c r="I50" s="32" t="s">
        <v>90</v>
      </c>
      <c r="J50" s="33" t="s">
        <v>83</v>
      </c>
      <c r="K50" s="33" t="s">
        <v>83</v>
      </c>
      <c r="L50" s="46" t="s">
        <v>199</v>
      </c>
      <c r="M50" s="36" t="s">
        <v>280</v>
      </c>
      <c r="N50" s="42">
        <v>1</v>
      </c>
      <c r="O50" s="34">
        <v>1</v>
      </c>
      <c r="P50" s="34">
        <v>3</v>
      </c>
      <c r="Q50" s="34">
        <v>1</v>
      </c>
      <c r="R50" s="34">
        <v>5</v>
      </c>
      <c r="S50" s="34">
        <f t="shared" si="4"/>
        <v>1.7</v>
      </c>
      <c r="T50" s="34">
        <v>3</v>
      </c>
      <c r="U50" s="34">
        <v>5</v>
      </c>
      <c r="V50" s="34">
        <f t="shared" si="5"/>
        <v>4.2</v>
      </c>
      <c r="W50" s="35">
        <f t="shared" si="6"/>
        <v>7.14</v>
      </c>
      <c r="X50" s="39" t="str">
        <f t="shared" si="0"/>
        <v>M</v>
      </c>
      <c r="Y50" s="36" t="s">
        <v>364</v>
      </c>
      <c r="Z50" s="37" t="s">
        <v>125</v>
      </c>
      <c r="AA50" s="34">
        <v>9</v>
      </c>
      <c r="AB50" s="34">
        <v>0</v>
      </c>
      <c r="AC50" s="34">
        <f>AA50-AB50</f>
        <v>9</v>
      </c>
      <c r="AD50" s="38">
        <f>IF(W50-AC50&gt;0.1,W50-AC50,IF(W50-AC50&lt;=0.1,0.1))</f>
        <v>0.1</v>
      </c>
      <c r="AE50" s="39" t="str">
        <f t="shared" si="3"/>
        <v>R</v>
      </c>
      <c r="AF50" s="40" t="s">
        <v>125</v>
      </c>
      <c r="AG50" s="40" t="s">
        <v>125</v>
      </c>
      <c r="AH50" s="40" t="s">
        <v>125</v>
      </c>
      <c r="AI50" s="40" t="s">
        <v>125</v>
      </c>
      <c r="AJ50" s="40" t="s">
        <v>363</v>
      </c>
      <c r="AK50" s="40" t="s">
        <v>362</v>
      </c>
      <c r="AL50" s="40" t="s">
        <v>251</v>
      </c>
      <c r="AM50" s="40" t="s">
        <v>328</v>
      </c>
      <c r="AN50" s="40" t="s">
        <v>252</v>
      </c>
      <c r="AO50" s="40" t="s">
        <v>253</v>
      </c>
      <c r="AP50" s="40" t="s">
        <v>123</v>
      </c>
      <c r="AQ50" s="40" t="s">
        <v>353</v>
      </c>
      <c r="AR50" s="40" t="s">
        <v>125</v>
      </c>
      <c r="AS50" s="40"/>
      <c r="AT50" s="40"/>
      <c r="AU50" s="40"/>
    </row>
    <row r="51" spans="1:47" ht="196.2" customHeight="1" x14ac:dyDescent="0.3">
      <c r="A51" s="28">
        <v>48</v>
      </c>
      <c r="B51" s="35" t="s">
        <v>194</v>
      </c>
      <c r="C51" s="30" t="s">
        <v>80</v>
      </c>
      <c r="D51" s="31" t="s">
        <v>318</v>
      </c>
      <c r="E51" s="31" t="s">
        <v>149</v>
      </c>
      <c r="F51" s="30" t="s">
        <v>83</v>
      </c>
      <c r="G51" s="30" t="s">
        <v>218</v>
      </c>
      <c r="H51" s="30" t="s">
        <v>91</v>
      </c>
      <c r="I51" s="32" t="s">
        <v>90</v>
      </c>
      <c r="J51" s="33" t="s">
        <v>83</v>
      </c>
      <c r="K51" s="33" t="s">
        <v>83</v>
      </c>
      <c r="L51" s="46" t="s">
        <v>199</v>
      </c>
      <c r="M51" s="46" t="s">
        <v>281</v>
      </c>
      <c r="N51" s="42">
        <v>1</v>
      </c>
      <c r="O51" s="34">
        <v>2</v>
      </c>
      <c r="P51" s="34">
        <v>3</v>
      </c>
      <c r="Q51" s="34">
        <v>1</v>
      </c>
      <c r="R51" s="34">
        <v>5</v>
      </c>
      <c r="S51" s="34">
        <f t="shared" si="4"/>
        <v>1.8499999999999999</v>
      </c>
      <c r="T51" s="34">
        <v>3</v>
      </c>
      <c r="U51" s="34">
        <v>5</v>
      </c>
      <c r="V51" s="34">
        <f t="shared" si="5"/>
        <v>4.2</v>
      </c>
      <c r="W51" s="35">
        <f t="shared" si="6"/>
        <v>7.77</v>
      </c>
      <c r="X51" s="39" t="str">
        <f t="shared" si="0"/>
        <v>M</v>
      </c>
      <c r="Y51" s="36" t="s">
        <v>282</v>
      </c>
      <c r="Z51" s="37" t="s">
        <v>125</v>
      </c>
      <c r="AA51" s="34">
        <v>9</v>
      </c>
      <c r="AB51" s="34">
        <v>0</v>
      </c>
      <c r="AC51" s="34">
        <f>AA51-AB51</f>
        <v>9</v>
      </c>
      <c r="AD51" s="38">
        <f>IF(W51-AC51&gt;0.1,W51-AC51,IF(W51-AC51&lt;=0.1,0.1))</f>
        <v>0.1</v>
      </c>
      <c r="AE51" s="39" t="str">
        <f t="shared" si="3"/>
        <v>R</v>
      </c>
      <c r="AF51" s="43" t="s">
        <v>125</v>
      </c>
      <c r="AG51" s="43" t="s">
        <v>125</v>
      </c>
      <c r="AH51" s="40" t="s">
        <v>125</v>
      </c>
      <c r="AI51" s="40" t="s">
        <v>125</v>
      </c>
      <c r="AJ51" s="43" t="s">
        <v>125</v>
      </c>
      <c r="AK51" s="43" t="s">
        <v>125</v>
      </c>
      <c r="AL51" s="43" t="s">
        <v>125</v>
      </c>
      <c r="AM51" s="43" t="s">
        <v>125</v>
      </c>
      <c r="AN51" s="43" t="s">
        <v>125</v>
      </c>
      <c r="AO51" s="43" t="s">
        <v>125</v>
      </c>
      <c r="AP51" s="43" t="s">
        <v>125</v>
      </c>
      <c r="AQ51" s="43" t="s">
        <v>125</v>
      </c>
      <c r="AR51" s="43" t="s">
        <v>125</v>
      </c>
      <c r="AS51" s="40" t="s">
        <v>177</v>
      </c>
      <c r="AT51" s="40" t="s">
        <v>121</v>
      </c>
      <c r="AU51" s="40" t="s">
        <v>326</v>
      </c>
    </row>
    <row r="52" spans="1:47" ht="202.2" customHeight="1" x14ac:dyDescent="0.3">
      <c r="A52" s="28">
        <v>49</v>
      </c>
      <c r="B52" s="29" t="s">
        <v>61</v>
      </c>
      <c r="C52" s="30" t="s">
        <v>195</v>
      </c>
      <c r="D52" s="31" t="s">
        <v>168</v>
      </c>
      <c r="E52" s="44" t="s">
        <v>102</v>
      </c>
      <c r="F52" s="30" t="s">
        <v>91</v>
      </c>
      <c r="G52" s="30" t="s">
        <v>218</v>
      </c>
      <c r="H52" s="30" t="s">
        <v>91</v>
      </c>
      <c r="I52" s="32" t="s">
        <v>90</v>
      </c>
      <c r="J52" s="33" t="s">
        <v>83</v>
      </c>
      <c r="K52" s="33" t="s">
        <v>83</v>
      </c>
      <c r="L52" s="46" t="s">
        <v>199</v>
      </c>
      <c r="M52" s="46" t="s">
        <v>283</v>
      </c>
      <c r="N52" s="49">
        <v>1</v>
      </c>
      <c r="O52" s="34">
        <v>1</v>
      </c>
      <c r="P52" s="34">
        <v>3</v>
      </c>
      <c r="Q52" s="34">
        <v>1</v>
      </c>
      <c r="R52" s="34">
        <v>5</v>
      </c>
      <c r="S52" s="34">
        <f t="shared" si="4"/>
        <v>1.7</v>
      </c>
      <c r="T52" s="34">
        <v>3</v>
      </c>
      <c r="U52" s="34">
        <v>5</v>
      </c>
      <c r="V52" s="34">
        <f t="shared" si="5"/>
        <v>4.2</v>
      </c>
      <c r="W52" s="35">
        <f t="shared" si="6"/>
        <v>7.14</v>
      </c>
      <c r="X52" s="39" t="str">
        <f t="shared" si="0"/>
        <v>M</v>
      </c>
      <c r="Y52" s="36" t="s">
        <v>284</v>
      </c>
      <c r="Z52" s="37" t="s">
        <v>125</v>
      </c>
      <c r="AA52" s="34">
        <v>9</v>
      </c>
      <c r="AB52" s="34">
        <v>0</v>
      </c>
      <c r="AC52" s="34">
        <f t="shared" si="1"/>
        <v>9</v>
      </c>
      <c r="AD52" s="38">
        <f t="shared" si="2"/>
        <v>0.1</v>
      </c>
      <c r="AE52" s="39" t="str">
        <f t="shared" si="3"/>
        <v>R</v>
      </c>
      <c r="AF52" s="40" t="s">
        <v>125</v>
      </c>
      <c r="AG52" s="40" t="s">
        <v>125</v>
      </c>
      <c r="AH52" s="40" t="s">
        <v>125</v>
      </c>
      <c r="AI52" s="40" t="s">
        <v>125</v>
      </c>
      <c r="AJ52" s="40" t="s">
        <v>125</v>
      </c>
      <c r="AK52" s="40" t="s">
        <v>125</v>
      </c>
      <c r="AL52" s="40" t="s">
        <v>125</v>
      </c>
      <c r="AM52" s="40" t="s">
        <v>125</v>
      </c>
      <c r="AN52" s="40" t="s">
        <v>125</v>
      </c>
      <c r="AO52" s="40" t="s">
        <v>125</v>
      </c>
      <c r="AP52" s="40" t="s">
        <v>125</v>
      </c>
      <c r="AQ52" s="40" t="s">
        <v>125</v>
      </c>
      <c r="AR52" s="40" t="s">
        <v>125</v>
      </c>
      <c r="AS52" s="40" t="s">
        <v>114</v>
      </c>
      <c r="AT52" s="40" t="s">
        <v>121</v>
      </c>
      <c r="AU52" s="40" t="s">
        <v>159</v>
      </c>
    </row>
    <row r="53" spans="1:47" ht="138" customHeight="1" x14ac:dyDescent="0.3">
      <c r="A53" s="28">
        <v>50</v>
      </c>
      <c r="B53" s="29" t="s">
        <v>196</v>
      </c>
      <c r="C53" s="30" t="s">
        <v>71</v>
      </c>
      <c r="D53" s="44" t="s">
        <v>84</v>
      </c>
      <c r="E53" s="44" t="s">
        <v>85</v>
      </c>
      <c r="F53" s="32" t="s">
        <v>81</v>
      </c>
      <c r="G53" s="32" t="s">
        <v>81</v>
      </c>
      <c r="H53" s="32" t="s">
        <v>81</v>
      </c>
      <c r="I53" s="33" t="s">
        <v>83</v>
      </c>
      <c r="J53" s="34" t="s">
        <v>83</v>
      </c>
      <c r="K53" s="33" t="s">
        <v>83</v>
      </c>
      <c r="L53" s="46" t="s">
        <v>199</v>
      </c>
      <c r="M53" s="41" t="s">
        <v>285</v>
      </c>
      <c r="N53" s="34">
        <v>2</v>
      </c>
      <c r="O53" s="34">
        <v>4</v>
      </c>
      <c r="P53" s="34">
        <v>3</v>
      </c>
      <c r="Q53" s="34">
        <v>1</v>
      </c>
      <c r="R53" s="34">
        <v>1</v>
      </c>
      <c r="S53" s="34">
        <f t="shared" si="4"/>
        <v>2.15</v>
      </c>
      <c r="T53" s="34">
        <v>4</v>
      </c>
      <c r="U53" s="34">
        <v>3</v>
      </c>
      <c r="V53" s="34">
        <f t="shared" si="5"/>
        <v>3.4</v>
      </c>
      <c r="W53" s="35">
        <f t="shared" si="6"/>
        <v>7.31</v>
      </c>
      <c r="X53" s="39" t="str">
        <f t="shared" si="0"/>
        <v>M</v>
      </c>
      <c r="Y53" s="36" t="s">
        <v>286</v>
      </c>
      <c r="Z53" s="37" t="s">
        <v>125</v>
      </c>
      <c r="AA53" s="34">
        <v>10</v>
      </c>
      <c r="AB53" s="34">
        <v>0</v>
      </c>
      <c r="AC53" s="34">
        <f t="shared" si="1"/>
        <v>10</v>
      </c>
      <c r="AD53" s="38">
        <f t="shared" si="2"/>
        <v>0.1</v>
      </c>
      <c r="AE53" s="39" t="str">
        <f t="shared" si="3"/>
        <v>R</v>
      </c>
      <c r="AF53" s="40" t="s">
        <v>125</v>
      </c>
      <c r="AG53" s="40" t="s">
        <v>125</v>
      </c>
      <c r="AH53" s="40" t="s">
        <v>125</v>
      </c>
      <c r="AI53" s="40" t="s">
        <v>125</v>
      </c>
      <c r="AJ53" s="40" t="s">
        <v>125</v>
      </c>
      <c r="AK53" s="40" t="s">
        <v>125</v>
      </c>
      <c r="AL53" s="40" t="s">
        <v>125</v>
      </c>
      <c r="AM53" s="40" t="s">
        <v>125</v>
      </c>
      <c r="AN53" s="40" t="s">
        <v>125</v>
      </c>
      <c r="AO53" s="40" t="s">
        <v>125</v>
      </c>
      <c r="AP53" s="40" t="s">
        <v>125</v>
      </c>
      <c r="AQ53" s="40" t="s">
        <v>125</v>
      </c>
      <c r="AR53" s="40" t="s">
        <v>125</v>
      </c>
      <c r="AS53" s="40" t="s">
        <v>178</v>
      </c>
      <c r="AT53" s="40" t="s">
        <v>121</v>
      </c>
      <c r="AU53" s="40" t="s">
        <v>236</v>
      </c>
    </row>
    <row r="54" spans="1:47" ht="205.8" customHeight="1" x14ac:dyDescent="0.3">
      <c r="A54" s="28">
        <v>51</v>
      </c>
      <c r="B54" s="29" t="s">
        <v>196</v>
      </c>
      <c r="C54" s="30" t="s">
        <v>119</v>
      </c>
      <c r="D54" s="44" t="s">
        <v>84</v>
      </c>
      <c r="E54" s="44" t="s">
        <v>85</v>
      </c>
      <c r="F54" s="32" t="s">
        <v>81</v>
      </c>
      <c r="G54" s="32" t="s">
        <v>81</v>
      </c>
      <c r="H54" s="32" t="s">
        <v>81</v>
      </c>
      <c r="I54" s="33" t="s">
        <v>83</v>
      </c>
      <c r="J54" s="34" t="s">
        <v>83</v>
      </c>
      <c r="K54" s="33" t="s">
        <v>83</v>
      </c>
      <c r="L54" s="46" t="s">
        <v>199</v>
      </c>
      <c r="M54" s="41" t="s">
        <v>287</v>
      </c>
      <c r="N54" s="34">
        <v>1</v>
      </c>
      <c r="O54" s="34">
        <v>5</v>
      </c>
      <c r="P54" s="34">
        <v>3</v>
      </c>
      <c r="Q54" s="34">
        <v>1</v>
      </c>
      <c r="R54" s="34">
        <v>1</v>
      </c>
      <c r="S54" s="34">
        <f t="shared" si="4"/>
        <v>1.9</v>
      </c>
      <c r="T54" s="34">
        <v>5</v>
      </c>
      <c r="U54" s="34">
        <v>5</v>
      </c>
      <c r="V54" s="34">
        <f t="shared" si="5"/>
        <v>5</v>
      </c>
      <c r="W54" s="35">
        <f t="shared" si="6"/>
        <v>9.5</v>
      </c>
      <c r="X54" s="39" t="str">
        <f t="shared" si="0"/>
        <v>M</v>
      </c>
      <c r="Y54" s="36" t="s">
        <v>288</v>
      </c>
      <c r="Z54" s="37" t="s">
        <v>125</v>
      </c>
      <c r="AA54" s="34">
        <v>10</v>
      </c>
      <c r="AB54" s="34">
        <v>0</v>
      </c>
      <c r="AC54" s="34">
        <f t="shared" si="1"/>
        <v>10</v>
      </c>
      <c r="AD54" s="38">
        <f t="shared" si="2"/>
        <v>0.1</v>
      </c>
      <c r="AE54" s="39" t="str">
        <f t="shared" si="3"/>
        <v>R</v>
      </c>
      <c r="AF54" s="40" t="s">
        <v>125</v>
      </c>
      <c r="AG54" s="40" t="s">
        <v>125</v>
      </c>
      <c r="AH54" s="40" t="s">
        <v>125</v>
      </c>
      <c r="AI54" s="40" t="s">
        <v>125</v>
      </c>
      <c r="AJ54" s="40" t="s">
        <v>125</v>
      </c>
      <c r="AK54" s="40" t="s">
        <v>125</v>
      </c>
      <c r="AL54" s="40" t="s">
        <v>125</v>
      </c>
      <c r="AM54" s="40" t="s">
        <v>125</v>
      </c>
      <c r="AN54" s="40" t="s">
        <v>125</v>
      </c>
      <c r="AO54" s="40" t="s">
        <v>125</v>
      </c>
      <c r="AP54" s="40" t="s">
        <v>125</v>
      </c>
      <c r="AQ54" s="40" t="s">
        <v>125</v>
      </c>
      <c r="AR54" s="40" t="s">
        <v>125</v>
      </c>
      <c r="AS54" s="40"/>
      <c r="AT54" s="40"/>
      <c r="AU54" s="40"/>
    </row>
    <row r="55" spans="1:47" ht="232.8" customHeight="1" x14ac:dyDescent="0.3">
      <c r="A55" s="28">
        <v>52</v>
      </c>
      <c r="B55" s="29" t="s">
        <v>196</v>
      </c>
      <c r="C55" s="30" t="s">
        <v>120</v>
      </c>
      <c r="D55" s="44" t="s">
        <v>84</v>
      </c>
      <c r="E55" s="44" t="s">
        <v>85</v>
      </c>
      <c r="F55" s="32" t="s">
        <v>81</v>
      </c>
      <c r="G55" s="32" t="s">
        <v>81</v>
      </c>
      <c r="H55" s="32" t="s">
        <v>81</v>
      </c>
      <c r="I55" s="33" t="s">
        <v>83</v>
      </c>
      <c r="J55" s="34" t="s">
        <v>83</v>
      </c>
      <c r="K55" s="33" t="s">
        <v>83</v>
      </c>
      <c r="L55" s="46" t="s">
        <v>199</v>
      </c>
      <c r="M55" s="41" t="s">
        <v>287</v>
      </c>
      <c r="N55" s="34">
        <v>1</v>
      </c>
      <c r="O55" s="34">
        <v>5</v>
      </c>
      <c r="P55" s="34">
        <v>3</v>
      </c>
      <c r="Q55" s="34">
        <v>1</v>
      </c>
      <c r="R55" s="34">
        <v>1</v>
      </c>
      <c r="S55" s="34">
        <f t="shared" si="4"/>
        <v>1.9</v>
      </c>
      <c r="T55" s="34">
        <v>5</v>
      </c>
      <c r="U55" s="34">
        <v>5</v>
      </c>
      <c r="V55" s="34">
        <f t="shared" si="5"/>
        <v>5</v>
      </c>
      <c r="W55" s="35">
        <f t="shared" si="6"/>
        <v>9.5</v>
      </c>
      <c r="X55" s="39" t="str">
        <f t="shared" si="0"/>
        <v>M</v>
      </c>
      <c r="Y55" s="36" t="s">
        <v>288</v>
      </c>
      <c r="Z55" s="37" t="s">
        <v>125</v>
      </c>
      <c r="AA55" s="34">
        <v>10</v>
      </c>
      <c r="AB55" s="34">
        <v>0</v>
      </c>
      <c r="AC55" s="34">
        <f t="shared" si="1"/>
        <v>10</v>
      </c>
      <c r="AD55" s="38">
        <f t="shared" si="2"/>
        <v>0.1</v>
      </c>
      <c r="AE55" s="39" t="str">
        <f t="shared" si="3"/>
        <v>R</v>
      </c>
      <c r="AF55" s="40" t="s">
        <v>125</v>
      </c>
      <c r="AG55" s="40" t="s">
        <v>125</v>
      </c>
      <c r="AH55" s="40" t="s">
        <v>125</v>
      </c>
      <c r="AI55" s="40" t="s">
        <v>125</v>
      </c>
      <c r="AJ55" s="40" t="s">
        <v>125</v>
      </c>
      <c r="AK55" s="40" t="s">
        <v>125</v>
      </c>
      <c r="AL55" s="40" t="s">
        <v>125</v>
      </c>
      <c r="AM55" s="40" t="s">
        <v>125</v>
      </c>
      <c r="AN55" s="40" t="s">
        <v>125</v>
      </c>
      <c r="AO55" s="40" t="s">
        <v>125</v>
      </c>
      <c r="AP55" s="40" t="s">
        <v>125</v>
      </c>
      <c r="AQ55" s="40" t="s">
        <v>125</v>
      </c>
      <c r="AR55" s="40" t="s">
        <v>125</v>
      </c>
      <c r="AS55" s="40"/>
      <c r="AT55" s="40"/>
      <c r="AU55" s="40"/>
    </row>
    <row r="56" spans="1:47" ht="184.2" customHeight="1" x14ac:dyDescent="0.3">
      <c r="A56" s="28">
        <v>53</v>
      </c>
      <c r="B56" s="29" t="s">
        <v>196</v>
      </c>
      <c r="C56" s="30" t="s">
        <v>117</v>
      </c>
      <c r="D56" s="44" t="s">
        <v>118</v>
      </c>
      <c r="E56" s="44" t="s">
        <v>85</v>
      </c>
      <c r="F56" s="32" t="s">
        <v>81</v>
      </c>
      <c r="G56" s="32" t="s">
        <v>81</v>
      </c>
      <c r="H56" s="32" t="s">
        <v>81</v>
      </c>
      <c r="I56" s="33" t="s">
        <v>83</v>
      </c>
      <c r="J56" s="34" t="s">
        <v>83</v>
      </c>
      <c r="K56" s="33" t="s">
        <v>83</v>
      </c>
      <c r="L56" s="46" t="s">
        <v>199</v>
      </c>
      <c r="M56" s="41" t="s">
        <v>287</v>
      </c>
      <c r="N56" s="34">
        <v>1</v>
      </c>
      <c r="O56" s="34">
        <v>2</v>
      </c>
      <c r="P56" s="34">
        <v>3</v>
      </c>
      <c r="Q56" s="34">
        <v>1</v>
      </c>
      <c r="R56" s="34">
        <v>1</v>
      </c>
      <c r="S56" s="34">
        <f t="shared" si="4"/>
        <v>1.45</v>
      </c>
      <c r="T56" s="34">
        <v>5</v>
      </c>
      <c r="U56" s="34">
        <v>5</v>
      </c>
      <c r="V56" s="34">
        <f t="shared" si="5"/>
        <v>5</v>
      </c>
      <c r="W56" s="35">
        <f t="shared" si="6"/>
        <v>7.25</v>
      </c>
      <c r="X56" s="39" t="str">
        <f t="shared" si="0"/>
        <v>M</v>
      </c>
      <c r="Y56" s="36" t="s">
        <v>289</v>
      </c>
      <c r="Z56" s="37" t="s">
        <v>125</v>
      </c>
      <c r="AA56" s="34">
        <v>10</v>
      </c>
      <c r="AB56" s="34">
        <v>0</v>
      </c>
      <c r="AC56" s="34">
        <f t="shared" si="1"/>
        <v>10</v>
      </c>
      <c r="AD56" s="38">
        <f t="shared" si="2"/>
        <v>0.1</v>
      </c>
      <c r="AE56" s="39" t="str">
        <f t="shared" si="3"/>
        <v>R</v>
      </c>
      <c r="AF56" s="40" t="s">
        <v>125</v>
      </c>
      <c r="AG56" s="40" t="s">
        <v>125</v>
      </c>
      <c r="AH56" s="40" t="s">
        <v>125</v>
      </c>
      <c r="AI56" s="40" t="s">
        <v>125</v>
      </c>
      <c r="AJ56" s="40" t="s">
        <v>125</v>
      </c>
      <c r="AK56" s="40" t="s">
        <v>125</v>
      </c>
      <c r="AL56" s="40" t="s">
        <v>125</v>
      </c>
      <c r="AM56" s="40" t="s">
        <v>125</v>
      </c>
      <c r="AN56" s="40" t="s">
        <v>125</v>
      </c>
      <c r="AO56" s="40" t="s">
        <v>125</v>
      </c>
      <c r="AP56" s="40" t="s">
        <v>125</v>
      </c>
      <c r="AQ56" s="40" t="s">
        <v>125</v>
      </c>
      <c r="AR56" s="40" t="s">
        <v>125</v>
      </c>
      <c r="AS56" s="40"/>
      <c r="AT56" s="40"/>
      <c r="AU56" s="40"/>
    </row>
    <row r="57" spans="1:47" ht="213" customHeight="1" x14ac:dyDescent="0.3">
      <c r="A57" s="28">
        <v>54</v>
      </c>
      <c r="B57" s="29" t="s">
        <v>163</v>
      </c>
      <c r="C57" s="30" t="s">
        <v>145</v>
      </c>
      <c r="D57" s="31" t="s">
        <v>319</v>
      </c>
      <c r="E57" s="31" t="s">
        <v>154</v>
      </c>
      <c r="F57" s="32" t="s">
        <v>83</v>
      </c>
      <c r="G57" s="32" t="s">
        <v>218</v>
      </c>
      <c r="H57" s="32" t="s">
        <v>83</v>
      </c>
      <c r="I57" s="33" t="s">
        <v>83</v>
      </c>
      <c r="J57" s="34" t="s">
        <v>83</v>
      </c>
      <c r="K57" s="33" t="s">
        <v>83</v>
      </c>
      <c r="L57" s="46" t="s">
        <v>199</v>
      </c>
      <c r="M57" s="52" t="s">
        <v>155</v>
      </c>
      <c r="N57" s="34">
        <v>2</v>
      </c>
      <c r="O57" s="34">
        <v>3</v>
      </c>
      <c r="P57" s="34">
        <v>3</v>
      </c>
      <c r="Q57" s="34">
        <v>1</v>
      </c>
      <c r="R57" s="34">
        <v>5</v>
      </c>
      <c r="S57" s="34">
        <f t="shared" si="4"/>
        <v>2.4000000000000004</v>
      </c>
      <c r="T57" s="34">
        <v>4</v>
      </c>
      <c r="U57" s="34">
        <v>5</v>
      </c>
      <c r="V57" s="34">
        <f t="shared" si="5"/>
        <v>4.5999999999999996</v>
      </c>
      <c r="W57" s="35">
        <f t="shared" si="6"/>
        <v>11.040000000000001</v>
      </c>
      <c r="X57" s="39" t="str">
        <f t="shared" si="0"/>
        <v>M</v>
      </c>
      <c r="Y57" s="36" t="s">
        <v>354</v>
      </c>
      <c r="Z57" s="37" t="s">
        <v>125</v>
      </c>
      <c r="AA57" s="34">
        <v>10</v>
      </c>
      <c r="AB57" s="34">
        <v>0</v>
      </c>
      <c r="AC57" s="34">
        <f>AA57-AB57</f>
        <v>10</v>
      </c>
      <c r="AD57" s="38">
        <f>IF(W57-AC57&gt;0.1,W57-AC57,IF(W57-AC57&lt;=0.1,0.1))</f>
        <v>1.0400000000000009</v>
      </c>
      <c r="AE57" s="39" t="str">
        <f t="shared" si="3"/>
        <v>R</v>
      </c>
      <c r="AF57" s="40" t="s">
        <v>125</v>
      </c>
      <c r="AG57" s="40" t="s">
        <v>125</v>
      </c>
      <c r="AH57" s="40" t="s">
        <v>125</v>
      </c>
      <c r="AI57" s="40" t="s">
        <v>125</v>
      </c>
      <c r="AJ57" s="40" t="s">
        <v>125</v>
      </c>
      <c r="AK57" s="40" t="s">
        <v>125</v>
      </c>
      <c r="AL57" s="40" t="s">
        <v>125</v>
      </c>
      <c r="AM57" s="40" t="s">
        <v>125</v>
      </c>
      <c r="AN57" s="40" t="s">
        <v>125</v>
      </c>
      <c r="AO57" s="40" t="s">
        <v>125</v>
      </c>
      <c r="AP57" s="40" t="s">
        <v>125</v>
      </c>
      <c r="AQ57" s="40" t="s">
        <v>125</v>
      </c>
      <c r="AR57" s="40" t="s">
        <v>125</v>
      </c>
      <c r="AS57" s="53"/>
      <c r="AT57" s="53"/>
      <c r="AU57" s="40"/>
    </row>
    <row r="58" spans="1:47" ht="249" customHeight="1" x14ac:dyDescent="0.3">
      <c r="A58" s="28">
        <v>55</v>
      </c>
      <c r="B58" s="29" t="s">
        <v>62</v>
      </c>
      <c r="C58" s="30" t="s">
        <v>30</v>
      </c>
      <c r="D58" s="44" t="s">
        <v>99</v>
      </c>
      <c r="E58" s="44" t="s">
        <v>94</v>
      </c>
      <c r="F58" s="30" t="s">
        <v>81</v>
      </c>
      <c r="G58" s="30" t="s">
        <v>81</v>
      </c>
      <c r="H58" s="30" t="s">
        <v>83</v>
      </c>
      <c r="I58" s="33" t="s">
        <v>83</v>
      </c>
      <c r="J58" s="34" t="s">
        <v>81</v>
      </c>
      <c r="K58" s="33" t="s">
        <v>83</v>
      </c>
      <c r="L58" s="46" t="s">
        <v>290</v>
      </c>
      <c r="M58" s="54" t="s">
        <v>291</v>
      </c>
      <c r="N58" s="34">
        <v>2</v>
      </c>
      <c r="O58" s="34">
        <v>1</v>
      </c>
      <c r="P58" s="34">
        <v>3</v>
      </c>
      <c r="Q58" s="34">
        <v>1</v>
      </c>
      <c r="R58" s="34">
        <v>1</v>
      </c>
      <c r="S58" s="34">
        <f t="shared" si="4"/>
        <v>1.7</v>
      </c>
      <c r="T58" s="34">
        <v>3</v>
      </c>
      <c r="U58" s="34">
        <v>5</v>
      </c>
      <c r="V58" s="34">
        <f t="shared" si="5"/>
        <v>4.2</v>
      </c>
      <c r="W58" s="35">
        <f t="shared" si="6"/>
        <v>7.14</v>
      </c>
      <c r="X58" s="39" t="str">
        <f t="shared" si="0"/>
        <v>M</v>
      </c>
      <c r="Y58" s="36" t="s">
        <v>292</v>
      </c>
      <c r="Z58" s="37" t="s">
        <v>125</v>
      </c>
      <c r="AA58" s="34">
        <v>8</v>
      </c>
      <c r="AB58" s="34">
        <v>0</v>
      </c>
      <c r="AC58" s="34">
        <f t="shared" si="1"/>
        <v>8</v>
      </c>
      <c r="AD58" s="38">
        <f t="shared" si="2"/>
        <v>0.1</v>
      </c>
      <c r="AE58" s="39" t="str">
        <f t="shared" si="3"/>
        <v>R</v>
      </c>
      <c r="AF58" s="40" t="s">
        <v>125</v>
      </c>
      <c r="AG58" s="40" t="s">
        <v>125</v>
      </c>
      <c r="AH58" s="40" t="s">
        <v>125</v>
      </c>
      <c r="AI58" s="40" t="s">
        <v>125</v>
      </c>
      <c r="AJ58" s="40" t="s">
        <v>125</v>
      </c>
      <c r="AK58" s="40" t="s">
        <v>125</v>
      </c>
      <c r="AL58" s="40" t="s">
        <v>125</v>
      </c>
      <c r="AM58" s="40" t="s">
        <v>125</v>
      </c>
      <c r="AN58" s="40" t="s">
        <v>125</v>
      </c>
      <c r="AO58" s="40" t="s">
        <v>125</v>
      </c>
      <c r="AP58" s="40" t="s">
        <v>125</v>
      </c>
      <c r="AQ58" s="40" t="s">
        <v>125</v>
      </c>
      <c r="AR58" s="40" t="s">
        <v>125</v>
      </c>
      <c r="AS58" s="40" t="s">
        <v>115</v>
      </c>
      <c r="AT58" s="40" t="s">
        <v>121</v>
      </c>
      <c r="AU58" s="40" t="s">
        <v>179</v>
      </c>
    </row>
    <row r="59" spans="1:47" ht="203.55" customHeight="1" x14ac:dyDescent="0.3">
      <c r="A59" s="28">
        <v>56</v>
      </c>
      <c r="B59" s="29" t="s">
        <v>62</v>
      </c>
      <c r="C59" s="30" t="s">
        <v>78</v>
      </c>
      <c r="D59" s="31" t="s">
        <v>152</v>
      </c>
      <c r="E59" s="31" t="s">
        <v>174</v>
      </c>
      <c r="F59" s="30" t="s">
        <v>83</v>
      </c>
      <c r="G59" s="30" t="s">
        <v>218</v>
      </c>
      <c r="H59" s="30" t="s">
        <v>83</v>
      </c>
      <c r="I59" s="33" t="s">
        <v>83</v>
      </c>
      <c r="J59" s="34" t="s">
        <v>81</v>
      </c>
      <c r="K59" s="33" t="s">
        <v>83</v>
      </c>
      <c r="L59" s="46" t="s">
        <v>290</v>
      </c>
      <c r="M59" s="41" t="s">
        <v>293</v>
      </c>
      <c r="N59" s="34">
        <v>5</v>
      </c>
      <c r="O59" s="34">
        <v>3</v>
      </c>
      <c r="P59" s="34">
        <v>3</v>
      </c>
      <c r="Q59" s="34">
        <v>1</v>
      </c>
      <c r="R59" s="34">
        <v>5</v>
      </c>
      <c r="S59" s="34">
        <f t="shared" si="4"/>
        <v>3.6000000000000005</v>
      </c>
      <c r="T59" s="34">
        <v>5</v>
      </c>
      <c r="U59" s="34">
        <v>5</v>
      </c>
      <c r="V59" s="34">
        <f t="shared" si="5"/>
        <v>5</v>
      </c>
      <c r="W59" s="35">
        <f t="shared" si="6"/>
        <v>18.000000000000004</v>
      </c>
      <c r="X59" s="39" t="str">
        <f t="shared" si="0"/>
        <v>A</v>
      </c>
      <c r="Y59" s="36" t="s">
        <v>367</v>
      </c>
      <c r="Z59" s="37" t="s">
        <v>125</v>
      </c>
      <c r="AA59" s="34">
        <v>10</v>
      </c>
      <c r="AB59" s="34">
        <v>0</v>
      </c>
      <c r="AC59" s="34">
        <f t="shared" si="1"/>
        <v>10</v>
      </c>
      <c r="AD59" s="38">
        <f t="shared" si="2"/>
        <v>8.0000000000000036</v>
      </c>
      <c r="AE59" s="39" t="str">
        <f t="shared" si="3"/>
        <v>M</v>
      </c>
      <c r="AF59" s="37" t="s">
        <v>125</v>
      </c>
      <c r="AG59" s="37" t="s">
        <v>125</v>
      </c>
      <c r="AH59" s="37" t="s">
        <v>125</v>
      </c>
      <c r="AI59" s="37" t="s">
        <v>125</v>
      </c>
      <c r="AJ59" s="37" t="s">
        <v>125</v>
      </c>
      <c r="AK59" s="37" t="s">
        <v>368</v>
      </c>
      <c r="AL59" s="40" t="s">
        <v>251</v>
      </c>
      <c r="AM59" s="40" t="s">
        <v>327</v>
      </c>
      <c r="AN59" s="40" t="s">
        <v>252</v>
      </c>
      <c r="AO59" s="40" t="s">
        <v>253</v>
      </c>
      <c r="AP59" s="40" t="s">
        <v>123</v>
      </c>
      <c r="AQ59" s="40" t="s">
        <v>353</v>
      </c>
      <c r="AR59" s="37" t="s">
        <v>125</v>
      </c>
      <c r="AS59" s="40" t="s">
        <v>294</v>
      </c>
      <c r="AT59" s="40" t="s">
        <v>121</v>
      </c>
      <c r="AU59" s="40" t="s">
        <v>308</v>
      </c>
    </row>
    <row r="60" spans="1:47" ht="206.55" customHeight="1" x14ac:dyDescent="0.3">
      <c r="A60" s="28">
        <v>57</v>
      </c>
      <c r="B60" s="29" t="s">
        <v>62</v>
      </c>
      <c r="C60" s="30" t="s">
        <v>31</v>
      </c>
      <c r="D60" s="31" t="s">
        <v>169</v>
      </c>
      <c r="E60" s="44" t="s">
        <v>95</v>
      </c>
      <c r="F60" s="30" t="s">
        <v>81</v>
      </c>
      <c r="G60" s="30" t="s">
        <v>81</v>
      </c>
      <c r="H60" s="30" t="s">
        <v>83</v>
      </c>
      <c r="I60" s="33" t="s">
        <v>83</v>
      </c>
      <c r="J60" s="34" t="s">
        <v>81</v>
      </c>
      <c r="K60" s="33" t="s">
        <v>83</v>
      </c>
      <c r="L60" s="46" t="s">
        <v>290</v>
      </c>
      <c r="M60" s="41" t="s">
        <v>293</v>
      </c>
      <c r="N60" s="34">
        <v>2</v>
      </c>
      <c r="O60" s="34">
        <v>1</v>
      </c>
      <c r="P60" s="34">
        <v>3</v>
      </c>
      <c r="Q60" s="34">
        <v>1</v>
      </c>
      <c r="R60" s="34">
        <v>1</v>
      </c>
      <c r="S60" s="34">
        <f t="shared" si="4"/>
        <v>1.7</v>
      </c>
      <c r="T60" s="34">
        <v>3</v>
      </c>
      <c r="U60" s="34">
        <v>5</v>
      </c>
      <c r="V60" s="34">
        <f t="shared" si="5"/>
        <v>4.2</v>
      </c>
      <c r="W60" s="35">
        <f t="shared" si="6"/>
        <v>7.14</v>
      </c>
      <c r="X60" s="39" t="str">
        <f t="shared" si="0"/>
        <v>M</v>
      </c>
      <c r="Y60" s="36" t="s">
        <v>295</v>
      </c>
      <c r="Z60" s="37" t="s">
        <v>125</v>
      </c>
      <c r="AA60" s="34">
        <v>9</v>
      </c>
      <c r="AB60" s="34">
        <v>0</v>
      </c>
      <c r="AC60" s="34">
        <f t="shared" si="1"/>
        <v>9</v>
      </c>
      <c r="AD60" s="38">
        <f t="shared" si="2"/>
        <v>0.1</v>
      </c>
      <c r="AE60" s="39" t="str">
        <f t="shared" si="3"/>
        <v>R</v>
      </c>
      <c r="AF60" s="40" t="s">
        <v>125</v>
      </c>
      <c r="AG60" s="40" t="s">
        <v>125</v>
      </c>
      <c r="AH60" s="40" t="s">
        <v>125</v>
      </c>
      <c r="AI60" s="40" t="s">
        <v>125</v>
      </c>
      <c r="AJ60" s="40" t="s">
        <v>125</v>
      </c>
      <c r="AK60" s="40" t="s">
        <v>125</v>
      </c>
      <c r="AL60" s="40" t="s">
        <v>125</v>
      </c>
      <c r="AM60" s="40" t="s">
        <v>125</v>
      </c>
      <c r="AN60" s="40" t="s">
        <v>125</v>
      </c>
      <c r="AO60" s="40" t="s">
        <v>125</v>
      </c>
      <c r="AP60" s="40" t="s">
        <v>125</v>
      </c>
      <c r="AQ60" s="40" t="s">
        <v>125</v>
      </c>
      <c r="AR60" s="40" t="s">
        <v>125</v>
      </c>
      <c r="AS60" s="40" t="s">
        <v>217</v>
      </c>
      <c r="AT60" s="40" t="s">
        <v>121</v>
      </c>
      <c r="AU60" s="40" t="s">
        <v>327</v>
      </c>
    </row>
    <row r="61" spans="1:47" ht="228" customHeight="1" x14ac:dyDescent="0.3">
      <c r="A61" s="28">
        <v>58</v>
      </c>
      <c r="B61" s="29" t="s">
        <v>62</v>
      </c>
      <c r="C61" s="30" t="s">
        <v>32</v>
      </c>
      <c r="D61" s="31" t="s">
        <v>320</v>
      </c>
      <c r="E61" s="44" t="s">
        <v>96</v>
      </c>
      <c r="F61" s="30" t="s">
        <v>81</v>
      </c>
      <c r="G61" s="30" t="s">
        <v>81</v>
      </c>
      <c r="H61" s="30" t="s">
        <v>83</v>
      </c>
      <c r="I61" s="33" t="s">
        <v>83</v>
      </c>
      <c r="J61" s="34" t="s">
        <v>81</v>
      </c>
      <c r="K61" s="33" t="s">
        <v>83</v>
      </c>
      <c r="L61" s="46" t="s">
        <v>290</v>
      </c>
      <c r="M61" s="41" t="s">
        <v>296</v>
      </c>
      <c r="N61" s="34">
        <v>2</v>
      </c>
      <c r="O61" s="34">
        <v>3</v>
      </c>
      <c r="P61" s="34">
        <v>3</v>
      </c>
      <c r="Q61" s="34">
        <v>1</v>
      </c>
      <c r="R61" s="34">
        <v>1</v>
      </c>
      <c r="S61" s="34">
        <f t="shared" si="4"/>
        <v>2</v>
      </c>
      <c r="T61" s="34">
        <v>3</v>
      </c>
      <c r="U61" s="34">
        <v>5</v>
      </c>
      <c r="V61" s="34">
        <f t="shared" si="5"/>
        <v>4.2</v>
      </c>
      <c r="W61" s="35">
        <f t="shared" si="6"/>
        <v>8.4</v>
      </c>
      <c r="X61" s="39" t="str">
        <f t="shared" si="0"/>
        <v>M</v>
      </c>
      <c r="Y61" s="36" t="s">
        <v>297</v>
      </c>
      <c r="Z61" s="37" t="s">
        <v>125</v>
      </c>
      <c r="AA61" s="34">
        <v>9</v>
      </c>
      <c r="AB61" s="34">
        <v>0</v>
      </c>
      <c r="AC61" s="34">
        <f t="shared" si="1"/>
        <v>9</v>
      </c>
      <c r="AD61" s="38">
        <f t="shared" si="2"/>
        <v>0.1</v>
      </c>
      <c r="AE61" s="39" t="str">
        <f t="shared" si="3"/>
        <v>R</v>
      </c>
      <c r="AF61" s="40" t="s">
        <v>125</v>
      </c>
      <c r="AG61" s="40" t="s">
        <v>125</v>
      </c>
      <c r="AH61" s="40" t="s">
        <v>125</v>
      </c>
      <c r="AI61" s="40" t="s">
        <v>125</v>
      </c>
      <c r="AJ61" s="40" t="s">
        <v>125</v>
      </c>
      <c r="AK61" s="40" t="s">
        <v>125</v>
      </c>
      <c r="AL61" s="40" t="s">
        <v>125</v>
      </c>
      <c r="AM61" s="40" t="s">
        <v>125</v>
      </c>
      <c r="AN61" s="40" t="s">
        <v>125</v>
      </c>
      <c r="AO61" s="40" t="s">
        <v>125</v>
      </c>
      <c r="AP61" s="40" t="s">
        <v>125</v>
      </c>
      <c r="AQ61" s="40" t="s">
        <v>125</v>
      </c>
      <c r="AR61" s="40" t="s">
        <v>125</v>
      </c>
      <c r="AS61" s="40" t="s">
        <v>298</v>
      </c>
      <c r="AT61" s="40" t="s">
        <v>121</v>
      </c>
      <c r="AU61" s="40" t="s">
        <v>328</v>
      </c>
    </row>
    <row r="62" spans="1:47" ht="241.2" customHeight="1" x14ac:dyDescent="0.3">
      <c r="A62" s="28">
        <v>59</v>
      </c>
      <c r="B62" s="35" t="s">
        <v>164</v>
      </c>
      <c r="C62" s="30" t="s">
        <v>150</v>
      </c>
      <c r="D62" s="31" t="s">
        <v>323</v>
      </c>
      <c r="E62" s="31" t="s">
        <v>136</v>
      </c>
      <c r="F62" s="30" t="s">
        <v>83</v>
      </c>
      <c r="G62" s="30" t="s">
        <v>36</v>
      </c>
      <c r="H62" s="30" t="s">
        <v>81</v>
      </c>
      <c r="I62" s="32" t="s">
        <v>90</v>
      </c>
      <c r="J62" s="33" t="s">
        <v>83</v>
      </c>
      <c r="K62" s="33" t="s">
        <v>83</v>
      </c>
      <c r="L62" s="46" t="s">
        <v>199</v>
      </c>
      <c r="M62" s="36" t="s">
        <v>299</v>
      </c>
      <c r="N62" s="42">
        <v>3</v>
      </c>
      <c r="O62" s="34">
        <v>5</v>
      </c>
      <c r="P62" s="34">
        <v>3</v>
      </c>
      <c r="Q62" s="34">
        <v>1</v>
      </c>
      <c r="R62" s="34">
        <v>3</v>
      </c>
      <c r="S62" s="34">
        <f t="shared" si="4"/>
        <v>2.9000000000000004</v>
      </c>
      <c r="T62" s="34">
        <v>3</v>
      </c>
      <c r="U62" s="34">
        <v>5</v>
      </c>
      <c r="V62" s="34">
        <f t="shared" si="5"/>
        <v>4.2</v>
      </c>
      <c r="W62" s="35">
        <f t="shared" si="6"/>
        <v>12.180000000000001</v>
      </c>
      <c r="X62" s="39" t="str">
        <f t="shared" si="0"/>
        <v>M</v>
      </c>
      <c r="Y62" s="36" t="s">
        <v>382</v>
      </c>
      <c r="Z62" s="37" t="s">
        <v>125</v>
      </c>
      <c r="AA62" s="34">
        <v>8</v>
      </c>
      <c r="AB62" s="34">
        <v>0</v>
      </c>
      <c r="AC62" s="34">
        <f t="shared" si="1"/>
        <v>8</v>
      </c>
      <c r="AD62" s="38">
        <f t="shared" si="2"/>
        <v>4.1800000000000015</v>
      </c>
      <c r="AE62" s="39" t="str">
        <f t="shared" si="3"/>
        <v>B</v>
      </c>
      <c r="AF62" s="43" t="s">
        <v>125</v>
      </c>
      <c r="AG62" s="43" t="s">
        <v>125</v>
      </c>
      <c r="AH62" s="43" t="s">
        <v>125</v>
      </c>
      <c r="AI62" s="43" t="s">
        <v>125</v>
      </c>
      <c r="AJ62" s="40" t="s">
        <v>125</v>
      </c>
      <c r="AK62" s="40" t="s">
        <v>125</v>
      </c>
      <c r="AL62" s="40" t="s">
        <v>125</v>
      </c>
      <c r="AM62" s="40" t="s">
        <v>125</v>
      </c>
      <c r="AN62" s="40" t="s">
        <v>125</v>
      </c>
      <c r="AO62" s="40" t="s">
        <v>125</v>
      </c>
      <c r="AP62" s="40" t="s">
        <v>125</v>
      </c>
      <c r="AQ62" s="40" t="s">
        <v>125</v>
      </c>
      <c r="AR62" s="43" t="s">
        <v>125</v>
      </c>
      <c r="AS62" s="40"/>
      <c r="AT62" s="40"/>
      <c r="AU62" s="40"/>
    </row>
    <row r="63" spans="1:47" ht="172.8" customHeight="1" x14ac:dyDescent="0.3">
      <c r="A63" s="28">
        <v>60</v>
      </c>
      <c r="B63" s="35" t="s">
        <v>165</v>
      </c>
      <c r="C63" s="30" t="s">
        <v>171</v>
      </c>
      <c r="D63" s="31" t="s">
        <v>321</v>
      </c>
      <c r="E63" s="31" t="s">
        <v>166</v>
      </c>
      <c r="F63" s="30" t="s">
        <v>91</v>
      </c>
      <c r="G63" s="30" t="s">
        <v>218</v>
      </c>
      <c r="H63" s="30" t="s">
        <v>81</v>
      </c>
      <c r="I63" s="32" t="s">
        <v>90</v>
      </c>
      <c r="J63" s="33" t="s">
        <v>83</v>
      </c>
      <c r="K63" s="33" t="s">
        <v>83</v>
      </c>
      <c r="L63" s="46" t="s">
        <v>242</v>
      </c>
      <c r="M63" s="36" t="s">
        <v>300</v>
      </c>
      <c r="N63" s="42">
        <v>2</v>
      </c>
      <c r="O63" s="34">
        <v>3</v>
      </c>
      <c r="P63" s="34">
        <v>3</v>
      </c>
      <c r="Q63" s="34">
        <v>1</v>
      </c>
      <c r="R63" s="34">
        <v>5</v>
      </c>
      <c r="S63" s="34">
        <f t="shared" si="4"/>
        <v>2.4000000000000004</v>
      </c>
      <c r="T63" s="34">
        <v>3</v>
      </c>
      <c r="U63" s="34">
        <v>5</v>
      </c>
      <c r="V63" s="34">
        <f t="shared" si="5"/>
        <v>4.2</v>
      </c>
      <c r="W63" s="35">
        <f t="shared" si="6"/>
        <v>10.080000000000002</v>
      </c>
      <c r="X63" s="39" t="str">
        <f t="shared" si="0"/>
        <v>M</v>
      </c>
      <c r="Y63" s="36" t="s">
        <v>384</v>
      </c>
      <c r="Z63" s="37" t="s">
        <v>125</v>
      </c>
      <c r="AA63" s="34">
        <v>10</v>
      </c>
      <c r="AB63" s="34">
        <v>0</v>
      </c>
      <c r="AC63" s="34">
        <f t="shared" si="1"/>
        <v>10</v>
      </c>
      <c r="AD63" s="38">
        <f t="shared" si="2"/>
        <v>0.1</v>
      </c>
      <c r="AE63" s="39" t="str">
        <f t="shared" si="3"/>
        <v>R</v>
      </c>
      <c r="AF63" s="40" t="s">
        <v>125</v>
      </c>
      <c r="AG63" s="40" t="s">
        <v>125</v>
      </c>
      <c r="AH63" s="40" t="s">
        <v>125</v>
      </c>
      <c r="AI63" s="40" t="s">
        <v>125</v>
      </c>
      <c r="AJ63" s="43" t="s">
        <v>350</v>
      </c>
      <c r="AK63" s="43" t="s">
        <v>349</v>
      </c>
      <c r="AL63" s="43" t="s">
        <v>351</v>
      </c>
      <c r="AM63" s="43" t="s">
        <v>352</v>
      </c>
      <c r="AN63" s="40" t="s">
        <v>252</v>
      </c>
      <c r="AO63" s="40" t="s">
        <v>253</v>
      </c>
      <c r="AP63" s="40" t="s">
        <v>123</v>
      </c>
      <c r="AQ63" s="40" t="s">
        <v>353</v>
      </c>
      <c r="AR63" s="43" t="s">
        <v>125</v>
      </c>
      <c r="AS63" s="40"/>
      <c r="AT63" s="40"/>
      <c r="AU63" s="40"/>
    </row>
    <row r="64" spans="1:47" ht="160.19999999999999" customHeight="1" x14ac:dyDescent="0.3">
      <c r="A64" s="28">
        <v>61</v>
      </c>
      <c r="B64" s="35" t="s">
        <v>197</v>
      </c>
      <c r="C64" s="30" t="s">
        <v>198</v>
      </c>
      <c r="D64" s="31" t="s">
        <v>322</v>
      </c>
      <c r="E64" s="31" t="s">
        <v>156</v>
      </c>
      <c r="F64" s="30" t="s">
        <v>81</v>
      </c>
      <c r="G64" s="30" t="s">
        <v>81</v>
      </c>
      <c r="H64" s="30" t="s">
        <v>81</v>
      </c>
      <c r="I64" s="32" t="s">
        <v>90</v>
      </c>
      <c r="J64" s="33" t="s">
        <v>83</v>
      </c>
      <c r="K64" s="33" t="s">
        <v>83</v>
      </c>
      <c r="L64" s="46" t="s">
        <v>242</v>
      </c>
      <c r="M64" s="36" t="s">
        <v>301</v>
      </c>
      <c r="N64" s="42">
        <v>2</v>
      </c>
      <c r="O64" s="34">
        <v>2</v>
      </c>
      <c r="P64" s="34">
        <v>3</v>
      </c>
      <c r="Q64" s="34">
        <v>1</v>
      </c>
      <c r="R64" s="34">
        <v>1</v>
      </c>
      <c r="S64" s="34">
        <f t="shared" si="4"/>
        <v>1.85</v>
      </c>
      <c r="T64" s="34">
        <v>3</v>
      </c>
      <c r="U64" s="34">
        <v>5</v>
      </c>
      <c r="V64" s="34">
        <f t="shared" si="5"/>
        <v>4.2</v>
      </c>
      <c r="W64" s="35">
        <f t="shared" si="6"/>
        <v>7.7700000000000005</v>
      </c>
      <c r="X64" s="39" t="str">
        <f t="shared" si="0"/>
        <v>M</v>
      </c>
      <c r="Y64" s="36" t="s">
        <v>374</v>
      </c>
      <c r="Z64" s="37" t="s">
        <v>125</v>
      </c>
      <c r="AA64" s="34">
        <v>9</v>
      </c>
      <c r="AB64" s="34">
        <v>0</v>
      </c>
      <c r="AC64" s="34">
        <f t="shared" si="1"/>
        <v>9</v>
      </c>
      <c r="AD64" s="38">
        <f t="shared" si="2"/>
        <v>0.1</v>
      </c>
      <c r="AE64" s="39" t="str">
        <f t="shared" si="3"/>
        <v>R</v>
      </c>
      <c r="AF64" s="40" t="s">
        <v>125</v>
      </c>
      <c r="AG64" s="40" t="s">
        <v>125</v>
      </c>
      <c r="AH64" s="40" t="s">
        <v>125</v>
      </c>
      <c r="AI64" s="40" t="s">
        <v>125</v>
      </c>
      <c r="AJ64" s="43" t="s">
        <v>125</v>
      </c>
      <c r="AK64" s="43" t="s">
        <v>371</v>
      </c>
      <c r="AL64" s="43" t="s">
        <v>372</v>
      </c>
      <c r="AM64" s="43" t="s">
        <v>322</v>
      </c>
      <c r="AN64" s="40" t="s">
        <v>252</v>
      </c>
      <c r="AO64" s="43" t="s">
        <v>373</v>
      </c>
      <c r="AP64" s="40" t="s">
        <v>123</v>
      </c>
      <c r="AQ64" s="40" t="s">
        <v>353</v>
      </c>
      <c r="AR64" s="43" t="s">
        <v>125</v>
      </c>
      <c r="AS64" s="40"/>
      <c r="AT64" s="40"/>
      <c r="AU64" s="40"/>
    </row>
    <row r="65" spans="1:47" ht="160.19999999999999" customHeight="1" x14ac:dyDescent="0.3">
      <c r="A65" s="28">
        <v>62</v>
      </c>
      <c r="B65" s="35" t="s">
        <v>197</v>
      </c>
      <c r="C65" s="30" t="s">
        <v>151</v>
      </c>
      <c r="D65" s="31" t="s">
        <v>322</v>
      </c>
      <c r="E65" s="31" t="s">
        <v>156</v>
      </c>
      <c r="F65" s="30" t="s">
        <v>81</v>
      </c>
      <c r="G65" s="30" t="s">
        <v>81</v>
      </c>
      <c r="H65" s="30" t="s">
        <v>81</v>
      </c>
      <c r="I65" s="32" t="s">
        <v>90</v>
      </c>
      <c r="J65" s="33" t="s">
        <v>83</v>
      </c>
      <c r="K65" s="33" t="s">
        <v>83</v>
      </c>
      <c r="L65" s="46" t="s">
        <v>199</v>
      </c>
      <c r="M65" s="36" t="s">
        <v>302</v>
      </c>
      <c r="N65" s="42">
        <v>1</v>
      </c>
      <c r="O65" s="34">
        <v>3</v>
      </c>
      <c r="P65" s="34">
        <v>3</v>
      </c>
      <c r="Q65" s="34">
        <v>1</v>
      </c>
      <c r="R65" s="34">
        <v>1</v>
      </c>
      <c r="S65" s="34">
        <f t="shared" si="4"/>
        <v>1.5999999999999999</v>
      </c>
      <c r="T65" s="34">
        <v>3</v>
      </c>
      <c r="U65" s="34">
        <v>5</v>
      </c>
      <c r="V65" s="34">
        <f t="shared" si="5"/>
        <v>4.2</v>
      </c>
      <c r="W65" s="35">
        <f t="shared" si="6"/>
        <v>6.72</v>
      </c>
      <c r="X65" s="39" t="str">
        <f t="shared" si="0"/>
        <v>M</v>
      </c>
      <c r="Y65" s="36" t="s">
        <v>374</v>
      </c>
      <c r="Z65" s="37" t="s">
        <v>125</v>
      </c>
      <c r="AA65" s="34">
        <v>9</v>
      </c>
      <c r="AB65" s="34">
        <v>0</v>
      </c>
      <c r="AC65" s="34">
        <f t="shared" si="1"/>
        <v>9</v>
      </c>
      <c r="AD65" s="38">
        <f t="shared" si="2"/>
        <v>0.1</v>
      </c>
      <c r="AE65" s="39" t="str">
        <f t="shared" si="3"/>
        <v>R</v>
      </c>
      <c r="AF65" s="40" t="s">
        <v>125</v>
      </c>
      <c r="AG65" s="40" t="s">
        <v>125</v>
      </c>
      <c r="AH65" s="40" t="s">
        <v>125</v>
      </c>
      <c r="AI65" s="40" t="s">
        <v>125</v>
      </c>
      <c r="AJ65" s="43" t="s">
        <v>125</v>
      </c>
      <c r="AK65" s="43" t="s">
        <v>125</v>
      </c>
      <c r="AL65" s="43" t="s">
        <v>125</v>
      </c>
      <c r="AM65" s="43" t="s">
        <v>125</v>
      </c>
      <c r="AN65" s="43" t="s">
        <v>125</v>
      </c>
      <c r="AO65" s="43" t="s">
        <v>125</v>
      </c>
      <c r="AP65" s="43" t="s">
        <v>125</v>
      </c>
      <c r="AQ65" s="43" t="s">
        <v>125</v>
      </c>
      <c r="AR65" s="43" t="s">
        <v>125</v>
      </c>
      <c r="AS65" s="40"/>
      <c r="AT65" s="40"/>
      <c r="AU65" s="40"/>
    </row>
    <row r="66" spans="1:47" ht="172.8" customHeight="1" x14ac:dyDescent="0.3">
      <c r="A66" s="28">
        <v>63</v>
      </c>
      <c r="B66" s="35" t="s">
        <v>158</v>
      </c>
      <c r="C66" s="30" t="s">
        <v>135</v>
      </c>
      <c r="D66" s="31" t="s">
        <v>323</v>
      </c>
      <c r="E66" s="31" t="s">
        <v>136</v>
      </c>
      <c r="F66" s="30" t="s">
        <v>83</v>
      </c>
      <c r="G66" s="30" t="s">
        <v>36</v>
      </c>
      <c r="H66" s="30" t="s">
        <v>81</v>
      </c>
      <c r="I66" s="32" t="s">
        <v>90</v>
      </c>
      <c r="J66" s="33" t="s">
        <v>83</v>
      </c>
      <c r="K66" s="33" t="s">
        <v>83</v>
      </c>
      <c r="L66" s="46" t="s">
        <v>199</v>
      </c>
      <c r="M66" s="36" t="s">
        <v>137</v>
      </c>
      <c r="N66" s="42">
        <v>3</v>
      </c>
      <c r="O66" s="34">
        <v>5</v>
      </c>
      <c r="P66" s="34">
        <v>3</v>
      </c>
      <c r="Q66" s="34">
        <v>1</v>
      </c>
      <c r="R66" s="34">
        <v>3</v>
      </c>
      <c r="S66" s="34">
        <f t="shared" si="4"/>
        <v>2.9000000000000004</v>
      </c>
      <c r="T66" s="34">
        <v>3</v>
      </c>
      <c r="U66" s="34">
        <v>5</v>
      </c>
      <c r="V66" s="34">
        <f t="shared" si="5"/>
        <v>4.2</v>
      </c>
      <c r="W66" s="35">
        <f t="shared" si="6"/>
        <v>12.180000000000001</v>
      </c>
      <c r="X66" s="39" t="str">
        <f t="shared" si="0"/>
        <v>M</v>
      </c>
      <c r="Y66" s="36" t="s">
        <v>369</v>
      </c>
      <c r="Z66" s="37" t="s">
        <v>125</v>
      </c>
      <c r="AA66" s="34">
        <v>10</v>
      </c>
      <c r="AB66" s="34">
        <v>0</v>
      </c>
      <c r="AC66" s="34">
        <f t="shared" si="1"/>
        <v>10</v>
      </c>
      <c r="AD66" s="38">
        <f t="shared" si="2"/>
        <v>2.1800000000000015</v>
      </c>
      <c r="AE66" s="39" t="str">
        <f t="shared" si="3"/>
        <v>B</v>
      </c>
      <c r="AF66" s="40" t="s">
        <v>125</v>
      </c>
      <c r="AG66" s="40" t="s">
        <v>125</v>
      </c>
      <c r="AH66" s="40" t="s">
        <v>125</v>
      </c>
      <c r="AI66" s="40" t="s">
        <v>125</v>
      </c>
      <c r="AJ66" s="43" t="s">
        <v>125</v>
      </c>
      <c r="AK66" s="43" t="s">
        <v>125</v>
      </c>
      <c r="AL66" s="43" t="s">
        <v>125</v>
      </c>
      <c r="AM66" s="43" t="s">
        <v>125</v>
      </c>
      <c r="AN66" s="43" t="s">
        <v>125</v>
      </c>
      <c r="AO66" s="43" t="s">
        <v>125</v>
      </c>
      <c r="AP66" s="43" t="s">
        <v>125</v>
      </c>
      <c r="AQ66" s="43" t="s">
        <v>125</v>
      </c>
      <c r="AR66" s="43" t="s">
        <v>125</v>
      </c>
      <c r="AS66" s="40"/>
      <c r="AT66" s="40"/>
      <c r="AU66" s="40"/>
    </row>
    <row r="67" spans="1:47" ht="172.8" customHeight="1" x14ac:dyDescent="0.3">
      <c r="A67" s="28">
        <v>64</v>
      </c>
      <c r="B67" s="35" t="s">
        <v>157</v>
      </c>
      <c r="C67" s="30" t="s">
        <v>138</v>
      </c>
      <c r="D67" s="31" t="s">
        <v>323</v>
      </c>
      <c r="E67" s="31" t="s">
        <v>136</v>
      </c>
      <c r="F67" s="30" t="s">
        <v>83</v>
      </c>
      <c r="G67" s="30" t="s">
        <v>36</v>
      </c>
      <c r="H67" s="30" t="s">
        <v>139</v>
      </c>
      <c r="I67" s="32" t="s">
        <v>90</v>
      </c>
      <c r="J67" s="33" t="s">
        <v>83</v>
      </c>
      <c r="K67" s="33" t="s">
        <v>83</v>
      </c>
      <c r="L67" s="46" t="s">
        <v>199</v>
      </c>
      <c r="M67" s="36" t="s">
        <v>303</v>
      </c>
      <c r="N67" s="42">
        <v>4</v>
      </c>
      <c r="O67" s="34">
        <v>5</v>
      </c>
      <c r="P67" s="34">
        <v>3</v>
      </c>
      <c r="Q67" s="34">
        <v>1</v>
      </c>
      <c r="R67" s="34">
        <v>3</v>
      </c>
      <c r="S67" s="34">
        <f t="shared" si="4"/>
        <v>3.3</v>
      </c>
      <c r="T67" s="34">
        <v>3</v>
      </c>
      <c r="U67" s="34">
        <v>5</v>
      </c>
      <c r="V67" s="34">
        <f t="shared" si="5"/>
        <v>4.2</v>
      </c>
      <c r="W67" s="35">
        <f t="shared" si="6"/>
        <v>13.86</v>
      </c>
      <c r="X67" s="39" t="str">
        <f t="shared" si="0"/>
        <v>M</v>
      </c>
      <c r="Y67" s="36" t="s">
        <v>370</v>
      </c>
      <c r="Z67" s="37" t="s">
        <v>125</v>
      </c>
      <c r="AA67" s="34">
        <v>10</v>
      </c>
      <c r="AB67" s="34">
        <v>0</v>
      </c>
      <c r="AC67" s="34">
        <f t="shared" si="1"/>
        <v>10</v>
      </c>
      <c r="AD67" s="38">
        <f t="shared" si="2"/>
        <v>3.8599999999999994</v>
      </c>
      <c r="AE67" s="39" t="str">
        <f t="shared" si="3"/>
        <v>B</v>
      </c>
      <c r="AF67" s="40" t="s">
        <v>125</v>
      </c>
      <c r="AG67" s="40" t="s">
        <v>125</v>
      </c>
      <c r="AH67" s="40" t="s">
        <v>125</v>
      </c>
      <c r="AI67" s="40" t="s">
        <v>125</v>
      </c>
      <c r="AJ67" s="43" t="s">
        <v>125</v>
      </c>
      <c r="AK67" s="43" t="s">
        <v>125</v>
      </c>
      <c r="AL67" s="43" t="s">
        <v>125</v>
      </c>
      <c r="AM67" s="43" t="s">
        <v>125</v>
      </c>
      <c r="AN67" s="43" t="s">
        <v>125</v>
      </c>
      <c r="AO67" s="43" t="s">
        <v>125</v>
      </c>
      <c r="AP67" s="43" t="s">
        <v>125</v>
      </c>
      <c r="AQ67" s="43" t="s">
        <v>125</v>
      </c>
      <c r="AR67" s="43" t="s">
        <v>125</v>
      </c>
      <c r="AS67" s="40"/>
      <c r="AT67" s="40"/>
      <c r="AU67" s="40"/>
    </row>
  </sheetData>
  <autoFilter ref="A3:AU67" xr:uid="{9B7060A2-0CB5-445B-8924-9D394EB06023}"/>
  <mergeCells count="4">
    <mergeCell ref="A2:M2"/>
    <mergeCell ref="N2:AG2"/>
    <mergeCell ref="AH2:AR2"/>
    <mergeCell ref="AS2:AU2"/>
  </mergeCells>
  <conditionalFormatting sqref="AH3:AI3 AE3">
    <cfRule type="colorScale" priority="230">
      <colorScale>
        <cfvo type="min"/>
        <cfvo type="percentile" val="50"/>
        <cfvo type="max"/>
        <color rgb="FF63BE7B"/>
        <color rgb="FFFFEB84"/>
        <color rgb="FFF8696B"/>
      </colorScale>
    </cfRule>
  </conditionalFormatting>
  <conditionalFormatting sqref="AD3 AD1">
    <cfRule type="colorScale" priority="229">
      <colorScale>
        <cfvo type="min"/>
        <cfvo type="percentile" val="50"/>
        <cfvo type="max"/>
        <color rgb="FF63BE7B"/>
        <color rgb="FFFFEB84"/>
        <color rgb="FFF8696B"/>
      </colorScale>
    </cfRule>
  </conditionalFormatting>
  <conditionalFormatting sqref="AD3">
    <cfRule type="colorScale" priority="231">
      <colorScale>
        <cfvo type="min"/>
        <cfvo type="percentile" val="50"/>
        <cfvo type="max"/>
        <color rgb="FF63BE7B"/>
        <color rgb="FFFFEB84"/>
        <color rgb="FFF8696B"/>
      </colorScale>
    </cfRule>
  </conditionalFormatting>
  <conditionalFormatting sqref="AD1">
    <cfRule type="colorScale" priority="232">
      <colorScale>
        <cfvo type="min"/>
        <cfvo type="percentile" val="50"/>
        <cfvo type="max"/>
        <color rgb="FF63BE7B"/>
        <color rgb="FFFFEB84"/>
        <color rgb="FFF8696B"/>
      </colorScale>
    </cfRule>
  </conditionalFormatting>
  <conditionalFormatting sqref="AD1">
    <cfRule type="colorScale" priority="233">
      <colorScale>
        <cfvo type="min"/>
        <cfvo type="percentile" val="50"/>
        <cfvo type="max"/>
        <color rgb="FF63BE7B"/>
        <color rgb="FFFFEB84"/>
        <color rgb="FFF8696B"/>
      </colorScale>
    </cfRule>
  </conditionalFormatting>
  <conditionalFormatting sqref="AD1">
    <cfRule type="colorScale" priority="234">
      <colorScale>
        <cfvo type="min"/>
        <cfvo type="percentile" val="50"/>
        <cfvo type="max"/>
        <color rgb="FF63BE7B"/>
        <color rgb="FFFFEB84"/>
        <color rgb="FFF8696B"/>
      </colorScale>
    </cfRule>
  </conditionalFormatting>
  <conditionalFormatting sqref="AD1">
    <cfRule type="colorScale" priority="235">
      <colorScale>
        <cfvo type="min"/>
        <cfvo type="percentile" val="50"/>
        <cfvo type="max"/>
        <color rgb="FF63BE7B"/>
        <color rgb="FFFFEB84"/>
        <color rgb="FFF8696B"/>
      </colorScale>
    </cfRule>
  </conditionalFormatting>
  <conditionalFormatting sqref="AD4:AD5">
    <cfRule type="colorScale" priority="227">
      <colorScale>
        <cfvo type="min"/>
        <cfvo type="percentile" val="50"/>
        <cfvo type="max"/>
        <color rgb="FF63BE7B"/>
        <color rgb="FFFFEB84"/>
        <color rgb="FFF8696B"/>
      </colorScale>
    </cfRule>
  </conditionalFormatting>
  <conditionalFormatting sqref="AD4:AD5">
    <cfRule type="colorScale" priority="226">
      <colorScale>
        <cfvo type="min"/>
        <cfvo type="percentile" val="50"/>
        <cfvo type="max"/>
        <color rgb="FF63BE7B"/>
        <color rgb="FFFFEB84"/>
        <color rgb="FFF8696B"/>
      </colorScale>
    </cfRule>
  </conditionalFormatting>
  <conditionalFormatting sqref="AD4:AD5">
    <cfRule type="colorScale" priority="225">
      <colorScale>
        <cfvo type="min"/>
        <cfvo type="percentile" val="50"/>
        <cfvo type="max"/>
        <color rgb="FF63BE7B"/>
        <color rgb="FFFFEB84"/>
        <color rgb="FFF8696B"/>
      </colorScale>
    </cfRule>
  </conditionalFormatting>
  <conditionalFormatting sqref="AD4:AD5">
    <cfRule type="colorScale" priority="224">
      <colorScale>
        <cfvo type="min"/>
        <cfvo type="percentile" val="50"/>
        <cfvo type="max"/>
        <color rgb="FF63BE7B"/>
        <color rgb="FFFFEB84"/>
        <color rgb="FFF8696B"/>
      </colorScale>
    </cfRule>
  </conditionalFormatting>
  <conditionalFormatting sqref="AD4:AD5">
    <cfRule type="colorScale" priority="228">
      <colorScale>
        <cfvo type="min"/>
        <cfvo type="percentile" val="50"/>
        <cfvo type="max"/>
        <color rgb="FF63BE7B"/>
        <color rgb="FFFFEB84"/>
        <color rgb="FFF8696B"/>
      </colorScale>
    </cfRule>
  </conditionalFormatting>
  <conditionalFormatting sqref="AD4:AD5">
    <cfRule type="colorScale" priority="223">
      <colorScale>
        <cfvo type="min"/>
        <cfvo type="percentile" val="50"/>
        <cfvo type="max"/>
        <color rgb="FF63BE7B"/>
        <color rgb="FFFFEB84"/>
        <color rgb="FFF8696B"/>
      </colorScale>
    </cfRule>
  </conditionalFormatting>
  <conditionalFormatting sqref="AD4:AD5">
    <cfRule type="colorScale" priority="222">
      <colorScale>
        <cfvo type="min"/>
        <cfvo type="percentile" val="50"/>
        <cfvo type="max"/>
        <color rgb="FF63BE7B"/>
        <color rgb="FFFFEB84"/>
        <color rgb="FFF8696B"/>
      </colorScale>
    </cfRule>
  </conditionalFormatting>
  <conditionalFormatting sqref="AD7">
    <cfRule type="colorScale" priority="220">
      <colorScale>
        <cfvo type="min"/>
        <cfvo type="percentile" val="50"/>
        <cfvo type="max"/>
        <color rgb="FF63BE7B"/>
        <color rgb="FFFFEB84"/>
        <color rgb="FFF8696B"/>
      </colorScale>
    </cfRule>
  </conditionalFormatting>
  <conditionalFormatting sqref="AD7">
    <cfRule type="colorScale" priority="219">
      <colorScale>
        <cfvo type="min"/>
        <cfvo type="percentile" val="50"/>
        <cfvo type="max"/>
        <color rgb="FF63BE7B"/>
        <color rgb="FFFFEB84"/>
        <color rgb="FFF8696B"/>
      </colorScale>
    </cfRule>
  </conditionalFormatting>
  <conditionalFormatting sqref="AD7">
    <cfRule type="colorScale" priority="218">
      <colorScale>
        <cfvo type="min"/>
        <cfvo type="percentile" val="50"/>
        <cfvo type="max"/>
        <color rgb="FF63BE7B"/>
        <color rgb="FFFFEB84"/>
        <color rgb="FFF8696B"/>
      </colorScale>
    </cfRule>
  </conditionalFormatting>
  <conditionalFormatting sqref="AD7">
    <cfRule type="colorScale" priority="217">
      <colorScale>
        <cfvo type="min"/>
        <cfvo type="percentile" val="50"/>
        <cfvo type="max"/>
        <color rgb="FF63BE7B"/>
        <color rgb="FFFFEB84"/>
        <color rgb="FFF8696B"/>
      </colorScale>
    </cfRule>
  </conditionalFormatting>
  <conditionalFormatting sqref="AD7">
    <cfRule type="colorScale" priority="221">
      <colorScale>
        <cfvo type="min"/>
        <cfvo type="percentile" val="50"/>
        <cfvo type="max"/>
        <color rgb="FF63BE7B"/>
        <color rgb="FFFFEB84"/>
        <color rgb="FFF8696B"/>
      </colorScale>
    </cfRule>
  </conditionalFormatting>
  <conditionalFormatting sqref="AD6">
    <cfRule type="colorScale" priority="215">
      <colorScale>
        <cfvo type="min"/>
        <cfvo type="percentile" val="50"/>
        <cfvo type="max"/>
        <color rgb="FF63BE7B"/>
        <color rgb="FFFFEB84"/>
        <color rgb="FFF8696B"/>
      </colorScale>
    </cfRule>
  </conditionalFormatting>
  <conditionalFormatting sqref="AD6">
    <cfRule type="colorScale" priority="214">
      <colorScale>
        <cfvo type="min"/>
        <cfvo type="percentile" val="50"/>
        <cfvo type="max"/>
        <color rgb="FF63BE7B"/>
        <color rgb="FFFFEB84"/>
        <color rgb="FFF8696B"/>
      </colorScale>
    </cfRule>
  </conditionalFormatting>
  <conditionalFormatting sqref="AD6">
    <cfRule type="colorScale" priority="213">
      <colorScale>
        <cfvo type="min"/>
        <cfvo type="percentile" val="50"/>
        <cfvo type="max"/>
        <color rgb="FF63BE7B"/>
        <color rgb="FFFFEB84"/>
        <color rgb="FFF8696B"/>
      </colorScale>
    </cfRule>
  </conditionalFormatting>
  <conditionalFormatting sqref="AD6">
    <cfRule type="colorScale" priority="212">
      <colorScale>
        <cfvo type="min"/>
        <cfvo type="percentile" val="50"/>
        <cfvo type="max"/>
        <color rgb="FF63BE7B"/>
        <color rgb="FFFFEB84"/>
        <color rgb="FFF8696B"/>
      </colorScale>
    </cfRule>
  </conditionalFormatting>
  <conditionalFormatting sqref="AD6">
    <cfRule type="colorScale" priority="216">
      <colorScale>
        <cfvo type="min"/>
        <cfvo type="percentile" val="50"/>
        <cfvo type="max"/>
        <color rgb="FF63BE7B"/>
        <color rgb="FFFFEB84"/>
        <color rgb="FFF8696B"/>
      </colorScale>
    </cfRule>
  </conditionalFormatting>
  <conditionalFormatting sqref="AD6:AD7">
    <cfRule type="colorScale" priority="211">
      <colorScale>
        <cfvo type="min"/>
        <cfvo type="percentile" val="50"/>
        <cfvo type="max"/>
        <color rgb="FF63BE7B"/>
        <color rgb="FFFFEB84"/>
        <color rgb="FFF8696B"/>
      </colorScale>
    </cfRule>
  </conditionalFormatting>
  <conditionalFormatting sqref="AD6:AD7">
    <cfRule type="colorScale" priority="210">
      <colorScale>
        <cfvo type="min"/>
        <cfvo type="percentile" val="50"/>
        <cfvo type="max"/>
        <color rgb="FF63BE7B"/>
        <color rgb="FFFFEB84"/>
        <color rgb="FFF8696B"/>
      </colorScale>
    </cfRule>
  </conditionalFormatting>
  <conditionalFormatting sqref="AD8:AD9">
    <cfRule type="colorScale" priority="208">
      <colorScale>
        <cfvo type="min"/>
        <cfvo type="percentile" val="50"/>
        <cfvo type="max"/>
        <color rgb="FF63BE7B"/>
        <color rgb="FFFFEB84"/>
        <color rgb="FFF8696B"/>
      </colorScale>
    </cfRule>
  </conditionalFormatting>
  <conditionalFormatting sqref="AD8:AD9">
    <cfRule type="colorScale" priority="207">
      <colorScale>
        <cfvo type="min"/>
        <cfvo type="percentile" val="50"/>
        <cfvo type="max"/>
        <color rgb="FF63BE7B"/>
        <color rgb="FFFFEB84"/>
        <color rgb="FFF8696B"/>
      </colorScale>
    </cfRule>
  </conditionalFormatting>
  <conditionalFormatting sqref="AD8:AD9">
    <cfRule type="colorScale" priority="206">
      <colorScale>
        <cfvo type="min"/>
        <cfvo type="percentile" val="50"/>
        <cfvo type="max"/>
        <color rgb="FF63BE7B"/>
        <color rgb="FFFFEB84"/>
        <color rgb="FFF8696B"/>
      </colorScale>
    </cfRule>
  </conditionalFormatting>
  <conditionalFormatting sqref="AD8:AD9">
    <cfRule type="colorScale" priority="205">
      <colorScale>
        <cfvo type="min"/>
        <cfvo type="percentile" val="50"/>
        <cfvo type="max"/>
        <color rgb="FF63BE7B"/>
        <color rgb="FFFFEB84"/>
        <color rgb="FFF8696B"/>
      </colorScale>
    </cfRule>
  </conditionalFormatting>
  <conditionalFormatting sqref="AD8:AD9">
    <cfRule type="colorScale" priority="209">
      <colorScale>
        <cfvo type="min"/>
        <cfvo type="percentile" val="50"/>
        <cfvo type="max"/>
        <color rgb="FF63BE7B"/>
        <color rgb="FFFFEB84"/>
        <color rgb="FFF8696B"/>
      </colorScale>
    </cfRule>
  </conditionalFormatting>
  <conditionalFormatting sqref="AD8:AD9">
    <cfRule type="colorScale" priority="204">
      <colorScale>
        <cfvo type="min"/>
        <cfvo type="percentile" val="50"/>
        <cfvo type="max"/>
        <color rgb="FF63BE7B"/>
        <color rgb="FFFFEB84"/>
        <color rgb="FFF8696B"/>
      </colorScale>
    </cfRule>
  </conditionalFormatting>
  <conditionalFormatting sqref="AD8:AD9">
    <cfRule type="colorScale" priority="203">
      <colorScale>
        <cfvo type="min"/>
        <cfvo type="percentile" val="50"/>
        <cfvo type="max"/>
        <color rgb="FF63BE7B"/>
        <color rgb="FFFFEB84"/>
        <color rgb="FFF8696B"/>
      </colorScale>
    </cfRule>
  </conditionalFormatting>
  <conditionalFormatting sqref="AD10:AD11">
    <cfRule type="colorScale" priority="201">
      <colorScale>
        <cfvo type="min"/>
        <cfvo type="percentile" val="50"/>
        <cfvo type="max"/>
        <color rgb="FF63BE7B"/>
        <color rgb="FFFFEB84"/>
        <color rgb="FFF8696B"/>
      </colorScale>
    </cfRule>
  </conditionalFormatting>
  <conditionalFormatting sqref="AD10:AD11">
    <cfRule type="colorScale" priority="200">
      <colorScale>
        <cfvo type="min"/>
        <cfvo type="percentile" val="50"/>
        <cfvo type="max"/>
        <color rgb="FF63BE7B"/>
        <color rgb="FFFFEB84"/>
        <color rgb="FFF8696B"/>
      </colorScale>
    </cfRule>
  </conditionalFormatting>
  <conditionalFormatting sqref="AD10:AD11">
    <cfRule type="colorScale" priority="199">
      <colorScale>
        <cfvo type="min"/>
        <cfvo type="percentile" val="50"/>
        <cfvo type="max"/>
        <color rgb="FF63BE7B"/>
        <color rgb="FFFFEB84"/>
        <color rgb="FFF8696B"/>
      </colorScale>
    </cfRule>
  </conditionalFormatting>
  <conditionalFormatting sqref="AD10:AD11">
    <cfRule type="colorScale" priority="198">
      <colorScale>
        <cfvo type="min"/>
        <cfvo type="percentile" val="50"/>
        <cfvo type="max"/>
        <color rgb="FF63BE7B"/>
        <color rgb="FFFFEB84"/>
        <color rgb="FFF8696B"/>
      </colorScale>
    </cfRule>
  </conditionalFormatting>
  <conditionalFormatting sqref="AD10:AD11">
    <cfRule type="colorScale" priority="202">
      <colorScale>
        <cfvo type="min"/>
        <cfvo type="percentile" val="50"/>
        <cfvo type="max"/>
        <color rgb="FF63BE7B"/>
        <color rgb="FFFFEB84"/>
        <color rgb="FFF8696B"/>
      </colorScale>
    </cfRule>
  </conditionalFormatting>
  <conditionalFormatting sqref="AD10:AD11">
    <cfRule type="colorScale" priority="197">
      <colorScale>
        <cfvo type="min"/>
        <cfvo type="percentile" val="50"/>
        <cfvo type="max"/>
        <color rgb="FF63BE7B"/>
        <color rgb="FFFFEB84"/>
        <color rgb="FFF8696B"/>
      </colorScale>
    </cfRule>
  </conditionalFormatting>
  <conditionalFormatting sqref="AD10:AD11">
    <cfRule type="colorScale" priority="196">
      <colorScale>
        <cfvo type="min"/>
        <cfvo type="percentile" val="50"/>
        <cfvo type="max"/>
        <color rgb="FF63BE7B"/>
        <color rgb="FFFFEB84"/>
        <color rgb="FFF8696B"/>
      </colorScale>
    </cfRule>
  </conditionalFormatting>
  <conditionalFormatting sqref="AD12:AD13">
    <cfRule type="colorScale" priority="194">
      <colorScale>
        <cfvo type="min"/>
        <cfvo type="percentile" val="50"/>
        <cfvo type="max"/>
        <color rgb="FF63BE7B"/>
        <color rgb="FFFFEB84"/>
        <color rgb="FFF8696B"/>
      </colorScale>
    </cfRule>
  </conditionalFormatting>
  <conditionalFormatting sqref="AD12:AD13">
    <cfRule type="colorScale" priority="193">
      <colorScale>
        <cfvo type="min"/>
        <cfvo type="percentile" val="50"/>
        <cfvo type="max"/>
        <color rgb="FF63BE7B"/>
        <color rgb="FFFFEB84"/>
        <color rgb="FFF8696B"/>
      </colorScale>
    </cfRule>
  </conditionalFormatting>
  <conditionalFormatting sqref="AD12:AD13">
    <cfRule type="colorScale" priority="192">
      <colorScale>
        <cfvo type="min"/>
        <cfvo type="percentile" val="50"/>
        <cfvo type="max"/>
        <color rgb="FF63BE7B"/>
        <color rgb="FFFFEB84"/>
        <color rgb="FFF8696B"/>
      </colorScale>
    </cfRule>
  </conditionalFormatting>
  <conditionalFormatting sqref="AD12:AD13">
    <cfRule type="colorScale" priority="191">
      <colorScale>
        <cfvo type="min"/>
        <cfvo type="percentile" val="50"/>
        <cfvo type="max"/>
        <color rgb="FF63BE7B"/>
        <color rgb="FFFFEB84"/>
        <color rgb="FFF8696B"/>
      </colorScale>
    </cfRule>
  </conditionalFormatting>
  <conditionalFormatting sqref="AD12:AD13">
    <cfRule type="colorScale" priority="195">
      <colorScale>
        <cfvo type="min"/>
        <cfvo type="percentile" val="50"/>
        <cfvo type="max"/>
        <color rgb="FF63BE7B"/>
        <color rgb="FFFFEB84"/>
        <color rgb="FFF8696B"/>
      </colorScale>
    </cfRule>
  </conditionalFormatting>
  <conditionalFormatting sqref="AD12:AD13">
    <cfRule type="colorScale" priority="190">
      <colorScale>
        <cfvo type="min"/>
        <cfvo type="percentile" val="50"/>
        <cfvo type="max"/>
        <color rgb="FF63BE7B"/>
        <color rgb="FFFFEB84"/>
        <color rgb="FFF8696B"/>
      </colorScale>
    </cfRule>
  </conditionalFormatting>
  <conditionalFormatting sqref="AD12:AD13">
    <cfRule type="colorScale" priority="189">
      <colorScale>
        <cfvo type="min"/>
        <cfvo type="percentile" val="50"/>
        <cfvo type="max"/>
        <color rgb="FF63BE7B"/>
        <color rgb="FFFFEB84"/>
        <color rgb="FFF8696B"/>
      </colorScale>
    </cfRule>
  </conditionalFormatting>
  <conditionalFormatting sqref="AD14:AD15">
    <cfRule type="colorScale" priority="187">
      <colorScale>
        <cfvo type="min"/>
        <cfvo type="percentile" val="50"/>
        <cfvo type="max"/>
        <color rgb="FF63BE7B"/>
        <color rgb="FFFFEB84"/>
        <color rgb="FFF8696B"/>
      </colorScale>
    </cfRule>
  </conditionalFormatting>
  <conditionalFormatting sqref="AD14:AD15">
    <cfRule type="colorScale" priority="186">
      <colorScale>
        <cfvo type="min"/>
        <cfvo type="percentile" val="50"/>
        <cfvo type="max"/>
        <color rgb="FF63BE7B"/>
        <color rgb="FFFFEB84"/>
        <color rgb="FFF8696B"/>
      </colorScale>
    </cfRule>
  </conditionalFormatting>
  <conditionalFormatting sqref="AD14:AD15">
    <cfRule type="colorScale" priority="185">
      <colorScale>
        <cfvo type="min"/>
        <cfvo type="percentile" val="50"/>
        <cfvo type="max"/>
        <color rgb="FF63BE7B"/>
        <color rgb="FFFFEB84"/>
        <color rgb="FFF8696B"/>
      </colorScale>
    </cfRule>
  </conditionalFormatting>
  <conditionalFormatting sqref="AD14:AD15">
    <cfRule type="colorScale" priority="184">
      <colorScale>
        <cfvo type="min"/>
        <cfvo type="percentile" val="50"/>
        <cfvo type="max"/>
        <color rgb="FF63BE7B"/>
        <color rgb="FFFFEB84"/>
        <color rgb="FFF8696B"/>
      </colorScale>
    </cfRule>
  </conditionalFormatting>
  <conditionalFormatting sqref="AD14:AD15">
    <cfRule type="colorScale" priority="188">
      <colorScale>
        <cfvo type="min"/>
        <cfvo type="percentile" val="50"/>
        <cfvo type="max"/>
        <color rgb="FF63BE7B"/>
        <color rgb="FFFFEB84"/>
        <color rgb="FFF8696B"/>
      </colorScale>
    </cfRule>
  </conditionalFormatting>
  <conditionalFormatting sqref="AD14:AD15">
    <cfRule type="colorScale" priority="183">
      <colorScale>
        <cfvo type="min"/>
        <cfvo type="percentile" val="50"/>
        <cfvo type="max"/>
        <color rgb="FF63BE7B"/>
        <color rgb="FFFFEB84"/>
        <color rgb="FFF8696B"/>
      </colorScale>
    </cfRule>
  </conditionalFormatting>
  <conditionalFormatting sqref="AD14:AD15">
    <cfRule type="colorScale" priority="182">
      <colorScale>
        <cfvo type="min"/>
        <cfvo type="percentile" val="50"/>
        <cfvo type="max"/>
        <color rgb="FF63BE7B"/>
        <color rgb="FFFFEB84"/>
        <color rgb="FFF8696B"/>
      </colorScale>
    </cfRule>
  </conditionalFormatting>
  <conditionalFormatting sqref="AD16:AD17">
    <cfRule type="colorScale" priority="180">
      <colorScale>
        <cfvo type="min"/>
        <cfvo type="percentile" val="50"/>
        <cfvo type="max"/>
        <color rgb="FF63BE7B"/>
        <color rgb="FFFFEB84"/>
        <color rgb="FFF8696B"/>
      </colorScale>
    </cfRule>
  </conditionalFormatting>
  <conditionalFormatting sqref="AD16:AD17">
    <cfRule type="colorScale" priority="179">
      <colorScale>
        <cfvo type="min"/>
        <cfvo type="percentile" val="50"/>
        <cfvo type="max"/>
        <color rgb="FF63BE7B"/>
        <color rgb="FFFFEB84"/>
        <color rgb="FFF8696B"/>
      </colorScale>
    </cfRule>
  </conditionalFormatting>
  <conditionalFormatting sqref="AD16:AD17">
    <cfRule type="colorScale" priority="178">
      <colorScale>
        <cfvo type="min"/>
        <cfvo type="percentile" val="50"/>
        <cfvo type="max"/>
        <color rgb="FF63BE7B"/>
        <color rgb="FFFFEB84"/>
        <color rgb="FFF8696B"/>
      </colorScale>
    </cfRule>
  </conditionalFormatting>
  <conditionalFormatting sqref="AD16:AD17">
    <cfRule type="colorScale" priority="177">
      <colorScale>
        <cfvo type="min"/>
        <cfvo type="percentile" val="50"/>
        <cfvo type="max"/>
        <color rgb="FF63BE7B"/>
        <color rgb="FFFFEB84"/>
        <color rgb="FFF8696B"/>
      </colorScale>
    </cfRule>
  </conditionalFormatting>
  <conditionalFormatting sqref="AD16:AD17">
    <cfRule type="colorScale" priority="181">
      <colorScale>
        <cfvo type="min"/>
        <cfvo type="percentile" val="50"/>
        <cfvo type="max"/>
        <color rgb="FF63BE7B"/>
        <color rgb="FFFFEB84"/>
        <color rgb="FFF8696B"/>
      </colorScale>
    </cfRule>
  </conditionalFormatting>
  <conditionalFormatting sqref="AD16:AD17">
    <cfRule type="colorScale" priority="176">
      <colorScale>
        <cfvo type="min"/>
        <cfvo type="percentile" val="50"/>
        <cfvo type="max"/>
        <color rgb="FF63BE7B"/>
        <color rgb="FFFFEB84"/>
        <color rgb="FFF8696B"/>
      </colorScale>
    </cfRule>
  </conditionalFormatting>
  <conditionalFormatting sqref="AD16:AD17">
    <cfRule type="colorScale" priority="175">
      <colorScale>
        <cfvo type="min"/>
        <cfvo type="percentile" val="50"/>
        <cfvo type="max"/>
        <color rgb="FF63BE7B"/>
        <color rgb="FFFFEB84"/>
        <color rgb="FFF8696B"/>
      </colorScale>
    </cfRule>
  </conditionalFormatting>
  <conditionalFormatting sqref="AD4:AD17">
    <cfRule type="colorScale" priority="174">
      <colorScale>
        <cfvo type="min"/>
        <cfvo type="percentile" val="50"/>
        <cfvo type="max"/>
        <color rgb="FF63BE7B"/>
        <color rgb="FFFFEB84"/>
        <color rgb="FFF8696B"/>
      </colorScale>
    </cfRule>
  </conditionalFormatting>
  <conditionalFormatting sqref="AD18:AD20">
    <cfRule type="colorScale" priority="172">
      <colorScale>
        <cfvo type="min"/>
        <cfvo type="percentile" val="50"/>
        <cfvo type="max"/>
        <color rgb="FF63BE7B"/>
        <color rgb="FFFFEB84"/>
        <color rgb="FFF8696B"/>
      </colorScale>
    </cfRule>
  </conditionalFormatting>
  <conditionalFormatting sqref="AD18:AD20">
    <cfRule type="colorScale" priority="171">
      <colorScale>
        <cfvo type="min"/>
        <cfvo type="percentile" val="50"/>
        <cfvo type="max"/>
        <color rgb="FF63BE7B"/>
        <color rgb="FFFFEB84"/>
        <color rgb="FFF8696B"/>
      </colorScale>
    </cfRule>
  </conditionalFormatting>
  <conditionalFormatting sqref="AD18:AD20">
    <cfRule type="colorScale" priority="170">
      <colorScale>
        <cfvo type="min"/>
        <cfvo type="percentile" val="50"/>
        <cfvo type="max"/>
        <color rgb="FF63BE7B"/>
        <color rgb="FFFFEB84"/>
        <color rgb="FFF8696B"/>
      </colorScale>
    </cfRule>
  </conditionalFormatting>
  <conditionalFormatting sqref="AD18:AD20">
    <cfRule type="colorScale" priority="169">
      <colorScale>
        <cfvo type="min"/>
        <cfvo type="percentile" val="50"/>
        <cfvo type="max"/>
        <color rgb="FF63BE7B"/>
        <color rgb="FFFFEB84"/>
        <color rgb="FFF8696B"/>
      </colorScale>
    </cfRule>
  </conditionalFormatting>
  <conditionalFormatting sqref="AD18:AD20">
    <cfRule type="colorScale" priority="173">
      <colorScale>
        <cfvo type="min"/>
        <cfvo type="percentile" val="50"/>
        <cfvo type="max"/>
        <color rgb="FF63BE7B"/>
        <color rgb="FFFFEB84"/>
        <color rgb="FFF8696B"/>
      </colorScale>
    </cfRule>
  </conditionalFormatting>
  <conditionalFormatting sqref="AD18:AD20">
    <cfRule type="colorScale" priority="168">
      <colorScale>
        <cfvo type="min"/>
        <cfvo type="percentile" val="50"/>
        <cfvo type="max"/>
        <color rgb="FF63BE7B"/>
        <color rgb="FFFFEB84"/>
        <color rgb="FFF8696B"/>
      </colorScale>
    </cfRule>
  </conditionalFormatting>
  <conditionalFormatting sqref="AD18:AD20">
    <cfRule type="colorScale" priority="167">
      <colorScale>
        <cfvo type="min"/>
        <cfvo type="percentile" val="50"/>
        <cfvo type="max"/>
        <color rgb="FF63BE7B"/>
        <color rgb="FFFFEB84"/>
        <color rgb="FFF8696B"/>
      </colorScale>
    </cfRule>
  </conditionalFormatting>
  <conditionalFormatting sqref="AD18:AD20">
    <cfRule type="colorScale" priority="166">
      <colorScale>
        <cfvo type="min"/>
        <cfvo type="percentile" val="50"/>
        <cfvo type="max"/>
        <color rgb="FF63BE7B"/>
        <color rgb="FFFFEB84"/>
        <color rgb="FFF8696B"/>
      </colorScale>
    </cfRule>
  </conditionalFormatting>
  <conditionalFormatting sqref="AD22">
    <cfRule type="colorScale" priority="158">
      <colorScale>
        <cfvo type="min"/>
        <cfvo type="percentile" val="50"/>
        <cfvo type="max"/>
        <color rgb="FF63BE7B"/>
        <color rgb="FFFFEB84"/>
        <color rgb="FFF8696B"/>
      </colorScale>
    </cfRule>
  </conditionalFormatting>
  <conditionalFormatting sqref="AD22">
    <cfRule type="colorScale" priority="157">
      <colorScale>
        <cfvo type="min"/>
        <cfvo type="percentile" val="50"/>
        <cfvo type="max"/>
        <color rgb="FF63BE7B"/>
        <color rgb="FFFFEB84"/>
        <color rgb="FFF8696B"/>
      </colorScale>
    </cfRule>
  </conditionalFormatting>
  <conditionalFormatting sqref="AD22">
    <cfRule type="colorScale" priority="156">
      <colorScale>
        <cfvo type="min"/>
        <cfvo type="percentile" val="50"/>
        <cfvo type="max"/>
        <color rgb="FF63BE7B"/>
        <color rgb="FFFFEB84"/>
        <color rgb="FFF8696B"/>
      </colorScale>
    </cfRule>
  </conditionalFormatting>
  <conditionalFormatting sqref="AD22">
    <cfRule type="colorScale" priority="159">
      <colorScale>
        <cfvo type="min"/>
        <cfvo type="percentile" val="50"/>
        <cfvo type="max"/>
        <color rgb="FF63BE7B"/>
        <color rgb="FFFFEB84"/>
        <color rgb="FFF8696B"/>
      </colorScale>
    </cfRule>
  </conditionalFormatting>
  <conditionalFormatting sqref="AD22">
    <cfRule type="colorScale" priority="155">
      <colorScale>
        <cfvo type="min"/>
        <cfvo type="percentile" val="50"/>
        <cfvo type="max"/>
        <color rgb="FF63BE7B"/>
        <color rgb="FFFFEB84"/>
        <color rgb="FFF8696B"/>
      </colorScale>
    </cfRule>
  </conditionalFormatting>
  <conditionalFormatting sqref="AD21:AD22">
    <cfRule type="colorScale" priority="154">
      <colorScale>
        <cfvo type="min"/>
        <cfvo type="percentile" val="50"/>
        <cfvo type="max"/>
        <color rgb="FF63BE7B"/>
        <color rgb="FFFFEB84"/>
        <color rgb="FFF8696B"/>
      </colorScale>
    </cfRule>
  </conditionalFormatting>
  <conditionalFormatting sqref="AD21">
    <cfRule type="colorScale" priority="160">
      <colorScale>
        <cfvo type="min"/>
        <cfvo type="percentile" val="50"/>
        <cfvo type="max"/>
        <color rgb="FF63BE7B"/>
        <color rgb="FFFFEB84"/>
        <color rgb="FFF8696B"/>
      </colorScale>
    </cfRule>
  </conditionalFormatting>
  <conditionalFormatting sqref="AD21">
    <cfRule type="colorScale" priority="161">
      <colorScale>
        <cfvo type="min"/>
        <cfvo type="percentile" val="50"/>
        <cfvo type="max"/>
        <color rgb="FF63BE7B"/>
        <color rgb="FFFFEB84"/>
        <color rgb="FFF8696B"/>
      </colorScale>
    </cfRule>
  </conditionalFormatting>
  <conditionalFormatting sqref="AD21">
    <cfRule type="colorScale" priority="162">
      <colorScale>
        <cfvo type="min"/>
        <cfvo type="percentile" val="50"/>
        <cfvo type="max"/>
        <color rgb="FF63BE7B"/>
        <color rgb="FFFFEB84"/>
        <color rgb="FFF8696B"/>
      </colorScale>
    </cfRule>
  </conditionalFormatting>
  <conditionalFormatting sqref="AD21:AD22">
    <cfRule type="colorScale" priority="163">
      <colorScale>
        <cfvo type="min"/>
        <cfvo type="percentile" val="50"/>
        <cfvo type="max"/>
        <color rgb="FF63BE7B"/>
        <color rgb="FFFFEB84"/>
        <color rgb="FFF8696B"/>
      </colorScale>
    </cfRule>
  </conditionalFormatting>
  <conditionalFormatting sqref="AD21:AD22">
    <cfRule type="colorScale" priority="164">
      <colorScale>
        <cfvo type="min"/>
        <cfvo type="percentile" val="50"/>
        <cfvo type="max"/>
        <color rgb="FF63BE7B"/>
        <color rgb="FFFFEB84"/>
        <color rgb="FFF8696B"/>
      </colorScale>
    </cfRule>
  </conditionalFormatting>
  <conditionalFormatting sqref="AD21">
    <cfRule type="colorScale" priority="165">
      <colorScale>
        <cfvo type="min"/>
        <cfvo type="percentile" val="50"/>
        <cfvo type="max"/>
        <color rgb="FF63BE7B"/>
        <color rgb="FFFFEB84"/>
        <color rgb="FFF8696B"/>
      </colorScale>
    </cfRule>
  </conditionalFormatting>
  <conditionalFormatting sqref="AD23:AD24">
    <cfRule type="colorScale" priority="150">
      <colorScale>
        <cfvo type="min"/>
        <cfvo type="percentile" val="50"/>
        <cfvo type="max"/>
        <color rgb="FF63BE7B"/>
        <color rgb="FFFFEB84"/>
        <color rgb="FFF8696B"/>
      </colorScale>
    </cfRule>
  </conditionalFormatting>
  <conditionalFormatting sqref="AD23:AD24">
    <cfRule type="colorScale" priority="149">
      <colorScale>
        <cfvo type="min"/>
        <cfvo type="percentile" val="50"/>
        <cfvo type="max"/>
        <color rgb="FF63BE7B"/>
        <color rgb="FFFFEB84"/>
        <color rgb="FFF8696B"/>
      </colorScale>
    </cfRule>
  </conditionalFormatting>
  <conditionalFormatting sqref="AD23:AD24">
    <cfRule type="colorScale" priority="148">
      <colorScale>
        <cfvo type="min"/>
        <cfvo type="percentile" val="50"/>
        <cfvo type="max"/>
        <color rgb="FF63BE7B"/>
        <color rgb="FFFFEB84"/>
        <color rgb="FFF8696B"/>
      </colorScale>
    </cfRule>
  </conditionalFormatting>
  <conditionalFormatting sqref="AD23:AD24">
    <cfRule type="colorScale" priority="151">
      <colorScale>
        <cfvo type="min"/>
        <cfvo type="percentile" val="50"/>
        <cfvo type="max"/>
        <color rgb="FF63BE7B"/>
        <color rgb="FFFFEB84"/>
        <color rgb="FFF8696B"/>
      </colorScale>
    </cfRule>
  </conditionalFormatting>
  <conditionalFormatting sqref="AD23:AD24">
    <cfRule type="colorScale" priority="147">
      <colorScale>
        <cfvo type="min"/>
        <cfvo type="percentile" val="50"/>
        <cfvo type="max"/>
        <color rgb="FF63BE7B"/>
        <color rgb="FFFFEB84"/>
        <color rgb="FFF8696B"/>
      </colorScale>
    </cfRule>
  </conditionalFormatting>
  <conditionalFormatting sqref="AD23:AD24">
    <cfRule type="colorScale" priority="146">
      <colorScale>
        <cfvo type="min"/>
        <cfvo type="percentile" val="50"/>
        <cfvo type="max"/>
        <color rgb="FF63BE7B"/>
        <color rgb="FFFFEB84"/>
        <color rgb="FFF8696B"/>
      </colorScale>
    </cfRule>
  </conditionalFormatting>
  <conditionalFormatting sqref="AD23:AD24">
    <cfRule type="colorScale" priority="152">
      <colorScale>
        <cfvo type="min"/>
        <cfvo type="percentile" val="50"/>
        <cfvo type="max"/>
        <color rgb="FF63BE7B"/>
        <color rgb="FFFFEB84"/>
        <color rgb="FFF8696B"/>
      </colorScale>
    </cfRule>
  </conditionalFormatting>
  <conditionalFormatting sqref="AD23:AD24">
    <cfRule type="colorScale" priority="153">
      <colorScale>
        <cfvo type="min"/>
        <cfvo type="percentile" val="50"/>
        <cfvo type="max"/>
        <color rgb="FF63BE7B"/>
        <color rgb="FFFFEB84"/>
        <color rgb="FFF8696B"/>
      </colorScale>
    </cfRule>
  </conditionalFormatting>
  <conditionalFormatting sqref="AD25">
    <cfRule type="colorScale" priority="142">
      <colorScale>
        <cfvo type="min"/>
        <cfvo type="percentile" val="50"/>
        <cfvo type="max"/>
        <color rgb="FF63BE7B"/>
        <color rgb="FFFFEB84"/>
        <color rgb="FFF8696B"/>
      </colorScale>
    </cfRule>
  </conditionalFormatting>
  <conditionalFormatting sqref="AD25">
    <cfRule type="colorScale" priority="141">
      <colorScale>
        <cfvo type="min"/>
        <cfvo type="percentile" val="50"/>
        <cfvo type="max"/>
        <color rgb="FF63BE7B"/>
        <color rgb="FFFFEB84"/>
        <color rgb="FFF8696B"/>
      </colorScale>
    </cfRule>
  </conditionalFormatting>
  <conditionalFormatting sqref="AD25">
    <cfRule type="colorScale" priority="140">
      <colorScale>
        <cfvo type="min"/>
        <cfvo type="percentile" val="50"/>
        <cfvo type="max"/>
        <color rgb="FF63BE7B"/>
        <color rgb="FFFFEB84"/>
        <color rgb="FFF8696B"/>
      </colorScale>
    </cfRule>
  </conditionalFormatting>
  <conditionalFormatting sqref="AD25">
    <cfRule type="colorScale" priority="143">
      <colorScale>
        <cfvo type="min"/>
        <cfvo type="percentile" val="50"/>
        <cfvo type="max"/>
        <color rgb="FF63BE7B"/>
        <color rgb="FFFFEB84"/>
        <color rgb="FFF8696B"/>
      </colorScale>
    </cfRule>
  </conditionalFormatting>
  <conditionalFormatting sqref="AD25">
    <cfRule type="colorScale" priority="139">
      <colorScale>
        <cfvo type="min"/>
        <cfvo type="percentile" val="50"/>
        <cfvo type="max"/>
        <color rgb="FF63BE7B"/>
        <color rgb="FFFFEB84"/>
        <color rgb="FFF8696B"/>
      </colorScale>
    </cfRule>
  </conditionalFormatting>
  <conditionalFormatting sqref="AD25">
    <cfRule type="colorScale" priority="138">
      <colorScale>
        <cfvo type="min"/>
        <cfvo type="percentile" val="50"/>
        <cfvo type="max"/>
        <color rgb="FF63BE7B"/>
        <color rgb="FFFFEB84"/>
        <color rgb="FFF8696B"/>
      </colorScale>
    </cfRule>
  </conditionalFormatting>
  <conditionalFormatting sqref="AD25">
    <cfRule type="colorScale" priority="144">
      <colorScale>
        <cfvo type="min"/>
        <cfvo type="percentile" val="50"/>
        <cfvo type="max"/>
        <color rgb="FF63BE7B"/>
        <color rgb="FFFFEB84"/>
        <color rgb="FFF8696B"/>
      </colorScale>
    </cfRule>
  </conditionalFormatting>
  <conditionalFormatting sqref="AD25">
    <cfRule type="colorScale" priority="145">
      <colorScale>
        <cfvo type="min"/>
        <cfvo type="percentile" val="50"/>
        <cfvo type="max"/>
        <color rgb="FF63BE7B"/>
        <color rgb="FFFFEB84"/>
        <color rgb="FFF8696B"/>
      </colorScale>
    </cfRule>
  </conditionalFormatting>
  <conditionalFormatting sqref="AD26:AD27">
    <cfRule type="colorScale" priority="131">
      <colorScale>
        <cfvo type="min"/>
        <cfvo type="percentile" val="50"/>
        <cfvo type="max"/>
        <color rgb="FF63BE7B"/>
        <color rgb="FFFFEB84"/>
        <color rgb="FFF8696B"/>
      </colorScale>
    </cfRule>
  </conditionalFormatting>
  <conditionalFormatting sqref="AD26:AD27">
    <cfRule type="colorScale" priority="132">
      <colorScale>
        <cfvo type="min"/>
        <cfvo type="percentile" val="50"/>
        <cfvo type="max"/>
        <color rgb="FF63BE7B"/>
        <color rgb="FFFFEB84"/>
        <color rgb="FFF8696B"/>
      </colorScale>
    </cfRule>
  </conditionalFormatting>
  <conditionalFormatting sqref="AD26:AD27">
    <cfRule type="colorScale" priority="133">
      <colorScale>
        <cfvo type="min"/>
        <cfvo type="percentile" val="50"/>
        <cfvo type="max"/>
        <color rgb="FF63BE7B"/>
        <color rgb="FFFFEB84"/>
        <color rgb="FFF8696B"/>
      </colorScale>
    </cfRule>
  </conditionalFormatting>
  <conditionalFormatting sqref="AD26:AD27">
    <cfRule type="colorScale" priority="134">
      <colorScale>
        <cfvo type="min"/>
        <cfvo type="percentile" val="50"/>
        <cfvo type="max"/>
        <color rgb="FF63BE7B"/>
        <color rgb="FFFFEB84"/>
        <color rgb="FFF8696B"/>
      </colorScale>
    </cfRule>
  </conditionalFormatting>
  <conditionalFormatting sqref="AD26:AD27">
    <cfRule type="colorScale" priority="135">
      <colorScale>
        <cfvo type="min"/>
        <cfvo type="percentile" val="50"/>
        <cfvo type="max"/>
        <color rgb="FF63BE7B"/>
        <color rgb="FFFFEB84"/>
        <color rgb="FFF8696B"/>
      </colorScale>
    </cfRule>
  </conditionalFormatting>
  <conditionalFormatting sqref="AD26:AD27">
    <cfRule type="colorScale" priority="136">
      <colorScale>
        <cfvo type="min"/>
        <cfvo type="percentile" val="50"/>
        <cfvo type="max"/>
        <color rgb="FF63BE7B"/>
        <color rgb="FFFFEB84"/>
        <color rgb="FFF8696B"/>
      </colorScale>
    </cfRule>
  </conditionalFormatting>
  <conditionalFormatting sqref="AD26:AD27">
    <cfRule type="colorScale" priority="137">
      <colorScale>
        <cfvo type="min"/>
        <cfvo type="percentile" val="50"/>
        <cfvo type="max"/>
        <color rgb="FF63BE7B"/>
        <color rgb="FFFFEB84"/>
        <color rgb="FFF8696B"/>
      </colorScale>
    </cfRule>
  </conditionalFormatting>
  <conditionalFormatting sqref="AD28:AD29">
    <cfRule type="colorScale" priority="124">
      <colorScale>
        <cfvo type="min"/>
        <cfvo type="percentile" val="50"/>
        <cfvo type="max"/>
        <color rgb="FF63BE7B"/>
        <color rgb="FFFFEB84"/>
        <color rgb="FFF8696B"/>
      </colorScale>
    </cfRule>
  </conditionalFormatting>
  <conditionalFormatting sqref="AD28:AD29">
    <cfRule type="colorScale" priority="125">
      <colorScale>
        <cfvo type="min"/>
        <cfvo type="percentile" val="50"/>
        <cfvo type="max"/>
        <color rgb="FF63BE7B"/>
        <color rgb="FFFFEB84"/>
        <color rgb="FFF8696B"/>
      </colorScale>
    </cfRule>
  </conditionalFormatting>
  <conditionalFormatting sqref="AD28:AD29">
    <cfRule type="colorScale" priority="126">
      <colorScale>
        <cfvo type="min"/>
        <cfvo type="percentile" val="50"/>
        <cfvo type="max"/>
        <color rgb="FF63BE7B"/>
        <color rgb="FFFFEB84"/>
        <color rgb="FFF8696B"/>
      </colorScale>
    </cfRule>
  </conditionalFormatting>
  <conditionalFormatting sqref="AD28:AD29">
    <cfRule type="colorScale" priority="127">
      <colorScale>
        <cfvo type="min"/>
        <cfvo type="percentile" val="50"/>
        <cfvo type="max"/>
        <color rgb="FF63BE7B"/>
        <color rgb="FFFFEB84"/>
        <color rgb="FFF8696B"/>
      </colorScale>
    </cfRule>
  </conditionalFormatting>
  <conditionalFormatting sqref="AD28:AD29">
    <cfRule type="colorScale" priority="128">
      <colorScale>
        <cfvo type="min"/>
        <cfvo type="percentile" val="50"/>
        <cfvo type="max"/>
        <color rgb="FF63BE7B"/>
        <color rgb="FFFFEB84"/>
        <color rgb="FFF8696B"/>
      </colorScale>
    </cfRule>
  </conditionalFormatting>
  <conditionalFormatting sqref="AD28:AD29">
    <cfRule type="colorScale" priority="129">
      <colorScale>
        <cfvo type="min"/>
        <cfvo type="percentile" val="50"/>
        <cfvo type="max"/>
        <color rgb="FF63BE7B"/>
        <color rgb="FFFFEB84"/>
        <color rgb="FFF8696B"/>
      </colorScale>
    </cfRule>
  </conditionalFormatting>
  <conditionalFormatting sqref="AD28:AD29">
    <cfRule type="colorScale" priority="130">
      <colorScale>
        <cfvo type="min"/>
        <cfvo type="percentile" val="50"/>
        <cfvo type="max"/>
        <color rgb="FF63BE7B"/>
        <color rgb="FFFFEB84"/>
        <color rgb="FFF8696B"/>
      </colorScale>
    </cfRule>
  </conditionalFormatting>
  <conditionalFormatting sqref="AD30:AD31">
    <cfRule type="colorScale" priority="117">
      <colorScale>
        <cfvo type="min"/>
        <cfvo type="percentile" val="50"/>
        <cfvo type="max"/>
        <color rgb="FF63BE7B"/>
        <color rgb="FFFFEB84"/>
        <color rgb="FFF8696B"/>
      </colorScale>
    </cfRule>
  </conditionalFormatting>
  <conditionalFormatting sqref="AD30:AD31">
    <cfRule type="colorScale" priority="118">
      <colorScale>
        <cfvo type="min"/>
        <cfvo type="percentile" val="50"/>
        <cfvo type="max"/>
        <color rgb="FF63BE7B"/>
        <color rgb="FFFFEB84"/>
        <color rgb="FFF8696B"/>
      </colorScale>
    </cfRule>
  </conditionalFormatting>
  <conditionalFormatting sqref="AD30:AD31">
    <cfRule type="colorScale" priority="119">
      <colorScale>
        <cfvo type="min"/>
        <cfvo type="percentile" val="50"/>
        <cfvo type="max"/>
        <color rgb="FF63BE7B"/>
        <color rgb="FFFFEB84"/>
        <color rgb="FFF8696B"/>
      </colorScale>
    </cfRule>
  </conditionalFormatting>
  <conditionalFormatting sqref="AD30:AD31">
    <cfRule type="colorScale" priority="120">
      <colorScale>
        <cfvo type="min"/>
        <cfvo type="percentile" val="50"/>
        <cfvo type="max"/>
        <color rgb="FF63BE7B"/>
        <color rgb="FFFFEB84"/>
        <color rgb="FFF8696B"/>
      </colorScale>
    </cfRule>
  </conditionalFormatting>
  <conditionalFormatting sqref="AD30:AD31">
    <cfRule type="colorScale" priority="121">
      <colorScale>
        <cfvo type="min"/>
        <cfvo type="percentile" val="50"/>
        <cfvo type="max"/>
        <color rgb="FF63BE7B"/>
        <color rgb="FFFFEB84"/>
        <color rgb="FFF8696B"/>
      </colorScale>
    </cfRule>
  </conditionalFormatting>
  <conditionalFormatting sqref="AD30:AD31">
    <cfRule type="colorScale" priority="122">
      <colorScale>
        <cfvo type="min"/>
        <cfvo type="percentile" val="50"/>
        <cfvo type="max"/>
        <color rgb="FF63BE7B"/>
        <color rgb="FFFFEB84"/>
        <color rgb="FFF8696B"/>
      </colorScale>
    </cfRule>
  </conditionalFormatting>
  <conditionalFormatting sqref="AD30:AD31">
    <cfRule type="colorScale" priority="123">
      <colorScale>
        <cfvo type="min"/>
        <cfvo type="percentile" val="50"/>
        <cfvo type="max"/>
        <color rgb="FF63BE7B"/>
        <color rgb="FFFFEB84"/>
        <color rgb="FFF8696B"/>
      </colorScale>
    </cfRule>
  </conditionalFormatting>
  <conditionalFormatting sqref="AD32:AD33">
    <cfRule type="colorScale" priority="110">
      <colorScale>
        <cfvo type="min"/>
        <cfvo type="percentile" val="50"/>
        <cfvo type="max"/>
        <color rgb="FF63BE7B"/>
        <color rgb="FFFFEB84"/>
        <color rgb="FFF8696B"/>
      </colorScale>
    </cfRule>
  </conditionalFormatting>
  <conditionalFormatting sqref="AD32:AD33">
    <cfRule type="colorScale" priority="111">
      <colorScale>
        <cfvo type="min"/>
        <cfvo type="percentile" val="50"/>
        <cfvo type="max"/>
        <color rgb="FF63BE7B"/>
        <color rgb="FFFFEB84"/>
        <color rgb="FFF8696B"/>
      </colorScale>
    </cfRule>
  </conditionalFormatting>
  <conditionalFormatting sqref="AD32:AD33">
    <cfRule type="colorScale" priority="112">
      <colorScale>
        <cfvo type="min"/>
        <cfvo type="percentile" val="50"/>
        <cfvo type="max"/>
        <color rgb="FF63BE7B"/>
        <color rgb="FFFFEB84"/>
        <color rgb="FFF8696B"/>
      </colorScale>
    </cfRule>
  </conditionalFormatting>
  <conditionalFormatting sqref="AD32:AD33">
    <cfRule type="colorScale" priority="113">
      <colorScale>
        <cfvo type="min"/>
        <cfvo type="percentile" val="50"/>
        <cfvo type="max"/>
        <color rgb="FF63BE7B"/>
        <color rgb="FFFFEB84"/>
        <color rgb="FFF8696B"/>
      </colorScale>
    </cfRule>
  </conditionalFormatting>
  <conditionalFormatting sqref="AD32:AD33">
    <cfRule type="colorScale" priority="114">
      <colorScale>
        <cfvo type="min"/>
        <cfvo type="percentile" val="50"/>
        <cfvo type="max"/>
        <color rgb="FF63BE7B"/>
        <color rgb="FFFFEB84"/>
        <color rgb="FFF8696B"/>
      </colorScale>
    </cfRule>
  </conditionalFormatting>
  <conditionalFormatting sqref="AD32:AD33">
    <cfRule type="colorScale" priority="115">
      <colorScale>
        <cfvo type="min"/>
        <cfvo type="percentile" val="50"/>
        <cfvo type="max"/>
        <color rgb="FF63BE7B"/>
        <color rgb="FFFFEB84"/>
        <color rgb="FFF8696B"/>
      </colorScale>
    </cfRule>
  </conditionalFormatting>
  <conditionalFormatting sqref="AD32:AD33">
    <cfRule type="colorScale" priority="116">
      <colorScale>
        <cfvo type="min"/>
        <cfvo type="percentile" val="50"/>
        <cfvo type="max"/>
        <color rgb="FF63BE7B"/>
        <color rgb="FFFFEB84"/>
        <color rgb="FFF8696B"/>
      </colorScale>
    </cfRule>
  </conditionalFormatting>
  <conditionalFormatting sqref="AD34:AD35">
    <cfRule type="colorScale" priority="103">
      <colorScale>
        <cfvo type="min"/>
        <cfvo type="percentile" val="50"/>
        <cfvo type="max"/>
        <color rgb="FF63BE7B"/>
        <color rgb="FFFFEB84"/>
        <color rgb="FFF8696B"/>
      </colorScale>
    </cfRule>
  </conditionalFormatting>
  <conditionalFormatting sqref="AD34:AD35">
    <cfRule type="colorScale" priority="104">
      <colorScale>
        <cfvo type="min"/>
        <cfvo type="percentile" val="50"/>
        <cfvo type="max"/>
        <color rgb="FF63BE7B"/>
        <color rgb="FFFFEB84"/>
        <color rgb="FFF8696B"/>
      </colorScale>
    </cfRule>
  </conditionalFormatting>
  <conditionalFormatting sqref="AD34:AD35">
    <cfRule type="colorScale" priority="105">
      <colorScale>
        <cfvo type="min"/>
        <cfvo type="percentile" val="50"/>
        <cfvo type="max"/>
        <color rgb="FF63BE7B"/>
        <color rgb="FFFFEB84"/>
        <color rgb="FFF8696B"/>
      </colorScale>
    </cfRule>
  </conditionalFormatting>
  <conditionalFormatting sqref="AD34:AD35">
    <cfRule type="colorScale" priority="106">
      <colorScale>
        <cfvo type="min"/>
        <cfvo type="percentile" val="50"/>
        <cfvo type="max"/>
        <color rgb="FF63BE7B"/>
        <color rgb="FFFFEB84"/>
        <color rgb="FFF8696B"/>
      </colorScale>
    </cfRule>
  </conditionalFormatting>
  <conditionalFormatting sqref="AD34:AD35">
    <cfRule type="colorScale" priority="107">
      <colorScale>
        <cfvo type="min"/>
        <cfvo type="percentile" val="50"/>
        <cfvo type="max"/>
        <color rgb="FF63BE7B"/>
        <color rgb="FFFFEB84"/>
        <color rgb="FFF8696B"/>
      </colorScale>
    </cfRule>
  </conditionalFormatting>
  <conditionalFormatting sqref="AD34:AD35">
    <cfRule type="colorScale" priority="108">
      <colorScale>
        <cfvo type="min"/>
        <cfvo type="percentile" val="50"/>
        <cfvo type="max"/>
        <color rgb="FF63BE7B"/>
        <color rgb="FFFFEB84"/>
        <color rgb="FFF8696B"/>
      </colorScale>
    </cfRule>
  </conditionalFormatting>
  <conditionalFormatting sqref="AD34:AD35">
    <cfRule type="colorScale" priority="109">
      <colorScale>
        <cfvo type="min"/>
        <cfvo type="percentile" val="50"/>
        <cfvo type="max"/>
        <color rgb="FF63BE7B"/>
        <color rgb="FFFFEB84"/>
        <color rgb="FFF8696B"/>
      </colorScale>
    </cfRule>
  </conditionalFormatting>
  <conditionalFormatting sqref="AD36:AD37">
    <cfRule type="colorScale" priority="96">
      <colorScale>
        <cfvo type="min"/>
        <cfvo type="percentile" val="50"/>
        <cfvo type="max"/>
        <color rgb="FF63BE7B"/>
        <color rgb="FFFFEB84"/>
        <color rgb="FFF8696B"/>
      </colorScale>
    </cfRule>
  </conditionalFormatting>
  <conditionalFormatting sqref="AD36:AD37">
    <cfRule type="colorScale" priority="97">
      <colorScale>
        <cfvo type="min"/>
        <cfvo type="percentile" val="50"/>
        <cfvo type="max"/>
        <color rgb="FF63BE7B"/>
        <color rgb="FFFFEB84"/>
        <color rgb="FFF8696B"/>
      </colorScale>
    </cfRule>
  </conditionalFormatting>
  <conditionalFormatting sqref="AD36:AD37">
    <cfRule type="colorScale" priority="98">
      <colorScale>
        <cfvo type="min"/>
        <cfvo type="percentile" val="50"/>
        <cfvo type="max"/>
        <color rgb="FF63BE7B"/>
        <color rgb="FFFFEB84"/>
        <color rgb="FFF8696B"/>
      </colorScale>
    </cfRule>
  </conditionalFormatting>
  <conditionalFormatting sqref="AD36:AD37">
    <cfRule type="colorScale" priority="99">
      <colorScale>
        <cfvo type="min"/>
        <cfvo type="percentile" val="50"/>
        <cfvo type="max"/>
        <color rgb="FF63BE7B"/>
        <color rgb="FFFFEB84"/>
        <color rgb="FFF8696B"/>
      </colorScale>
    </cfRule>
  </conditionalFormatting>
  <conditionalFormatting sqref="AD36:AD37">
    <cfRule type="colorScale" priority="100">
      <colorScale>
        <cfvo type="min"/>
        <cfvo type="percentile" val="50"/>
        <cfvo type="max"/>
        <color rgb="FF63BE7B"/>
        <color rgb="FFFFEB84"/>
        <color rgb="FFF8696B"/>
      </colorScale>
    </cfRule>
  </conditionalFormatting>
  <conditionalFormatting sqref="AD36:AD37">
    <cfRule type="colorScale" priority="101">
      <colorScale>
        <cfvo type="min"/>
        <cfvo type="percentile" val="50"/>
        <cfvo type="max"/>
        <color rgb="FF63BE7B"/>
        <color rgb="FFFFEB84"/>
        <color rgb="FFF8696B"/>
      </colorScale>
    </cfRule>
  </conditionalFormatting>
  <conditionalFormatting sqref="AD36:AD37">
    <cfRule type="colorScale" priority="102">
      <colorScale>
        <cfvo type="min"/>
        <cfvo type="percentile" val="50"/>
        <cfvo type="max"/>
        <color rgb="FF63BE7B"/>
        <color rgb="FFFFEB84"/>
        <color rgb="FFF8696B"/>
      </colorScale>
    </cfRule>
  </conditionalFormatting>
  <conditionalFormatting sqref="AD38:AD39">
    <cfRule type="colorScale" priority="89">
      <colorScale>
        <cfvo type="min"/>
        <cfvo type="percentile" val="50"/>
        <cfvo type="max"/>
        <color rgb="FF63BE7B"/>
        <color rgb="FFFFEB84"/>
        <color rgb="FFF8696B"/>
      </colorScale>
    </cfRule>
  </conditionalFormatting>
  <conditionalFormatting sqref="AD38:AD39">
    <cfRule type="colorScale" priority="90">
      <colorScale>
        <cfvo type="min"/>
        <cfvo type="percentile" val="50"/>
        <cfvo type="max"/>
        <color rgb="FF63BE7B"/>
        <color rgb="FFFFEB84"/>
        <color rgb="FFF8696B"/>
      </colorScale>
    </cfRule>
  </conditionalFormatting>
  <conditionalFormatting sqref="AD38:AD39">
    <cfRule type="colorScale" priority="91">
      <colorScale>
        <cfvo type="min"/>
        <cfvo type="percentile" val="50"/>
        <cfvo type="max"/>
        <color rgb="FF63BE7B"/>
        <color rgb="FFFFEB84"/>
        <color rgb="FFF8696B"/>
      </colorScale>
    </cfRule>
  </conditionalFormatting>
  <conditionalFormatting sqref="AD38:AD39">
    <cfRule type="colorScale" priority="92">
      <colorScale>
        <cfvo type="min"/>
        <cfvo type="percentile" val="50"/>
        <cfvo type="max"/>
        <color rgb="FF63BE7B"/>
        <color rgb="FFFFEB84"/>
        <color rgb="FFF8696B"/>
      </colorScale>
    </cfRule>
  </conditionalFormatting>
  <conditionalFormatting sqref="AD38:AD39">
    <cfRule type="colorScale" priority="93">
      <colorScale>
        <cfvo type="min"/>
        <cfvo type="percentile" val="50"/>
        <cfvo type="max"/>
        <color rgb="FF63BE7B"/>
        <color rgb="FFFFEB84"/>
        <color rgb="FFF8696B"/>
      </colorScale>
    </cfRule>
  </conditionalFormatting>
  <conditionalFormatting sqref="AD38:AD39">
    <cfRule type="colorScale" priority="94">
      <colorScale>
        <cfvo type="min"/>
        <cfvo type="percentile" val="50"/>
        <cfvo type="max"/>
        <color rgb="FF63BE7B"/>
        <color rgb="FFFFEB84"/>
        <color rgb="FFF8696B"/>
      </colorScale>
    </cfRule>
  </conditionalFormatting>
  <conditionalFormatting sqref="AD38:AD39">
    <cfRule type="colorScale" priority="95">
      <colorScale>
        <cfvo type="min"/>
        <cfvo type="percentile" val="50"/>
        <cfvo type="max"/>
        <color rgb="FF63BE7B"/>
        <color rgb="FFFFEB84"/>
        <color rgb="FFF8696B"/>
      </colorScale>
    </cfRule>
  </conditionalFormatting>
  <conditionalFormatting sqref="AD41:AD42">
    <cfRule type="colorScale" priority="82">
      <colorScale>
        <cfvo type="min"/>
        <cfvo type="percentile" val="50"/>
        <cfvo type="max"/>
        <color rgb="FF63BE7B"/>
        <color rgb="FFFFEB84"/>
        <color rgb="FFF8696B"/>
      </colorScale>
    </cfRule>
  </conditionalFormatting>
  <conditionalFormatting sqref="AD41:AD42">
    <cfRule type="colorScale" priority="83">
      <colorScale>
        <cfvo type="min"/>
        <cfvo type="percentile" val="50"/>
        <cfvo type="max"/>
        <color rgb="FF63BE7B"/>
        <color rgb="FFFFEB84"/>
        <color rgb="FFF8696B"/>
      </colorScale>
    </cfRule>
  </conditionalFormatting>
  <conditionalFormatting sqref="AD41:AD42">
    <cfRule type="colorScale" priority="84">
      <colorScale>
        <cfvo type="min"/>
        <cfvo type="percentile" val="50"/>
        <cfvo type="max"/>
        <color rgb="FF63BE7B"/>
        <color rgb="FFFFEB84"/>
        <color rgb="FFF8696B"/>
      </colorScale>
    </cfRule>
  </conditionalFormatting>
  <conditionalFormatting sqref="AD41:AD42">
    <cfRule type="colorScale" priority="85">
      <colorScale>
        <cfvo type="min"/>
        <cfvo type="percentile" val="50"/>
        <cfvo type="max"/>
        <color rgb="FF63BE7B"/>
        <color rgb="FFFFEB84"/>
        <color rgb="FFF8696B"/>
      </colorScale>
    </cfRule>
  </conditionalFormatting>
  <conditionalFormatting sqref="AD41:AD42">
    <cfRule type="colorScale" priority="86">
      <colorScale>
        <cfvo type="min"/>
        <cfvo type="percentile" val="50"/>
        <cfvo type="max"/>
        <color rgb="FF63BE7B"/>
        <color rgb="FFFFEB84"/>
        <color rgb="FFF8696B"/>
      </colorScale>
    </cfRule>
  </conditionalFormatting>
  <conditionalFormatting sqref="AD41:AD42">
    <cfRule type="colorScale" priority="87">
      <colorScale>
        <cfvo type="min"/>
        <cfvo type="percentile" val="50"/>
        <cfvo type="max"/>
        <color rgb="FF63BE7B"/>
        <color rgb="FFFFEB84"/>
        <color rgb="FFF8696B"/>
      </colorScale>
    </cfRule>
  </conditionalFormatting>
  <conditionalFormatting sqref="AD41:AD42">
    <cfRule type="colorScale" priority="88">
      <colorScale>
        <cfvo type="min"/>
        <cfvo type="percentile" val="50"/>
        <cfvo type="max"/>
        <color rgb="FF63BE7B"/>
        <color rgb="FFFFEB84"/>
        <color rgb="FFF8696B"/>
      </colorScale>
    </cfRule>
  </conditionalFormatting>
  <conditionalFormatting sqref="AD43:AD44">
    <cfRule type="colorScale" priority="75">
      <colorScale>
        <cfvo type="min"/>
        <cfvo type="percentile" val="50"/>
        <cfvo type="max"/>
        <color rgb="FF63BE7B"/>
        <color rgb="FFFFEB84"/>
        <color rgb="FFF8696B"/>
      </colorScale>
    </cfRule>
  </conditionalFormatting>
  <conditionalFormatting sqref="AD43:AD44">
    <cfRule type="colorScale" priority="76">
      <colorScale>
        <cfvo type="min"/>
        <cfvo type="percentile" val="50"/>
        <cfvo type="max"/>
        <color rgb="FF63BE7B"/>
        <color rgb="FFFFEB84"/>
        <color rgb="FFF8696B"/>
      </colorScale>
    </cfRule>
  </conditionalFormatting>
  <conditionalFormatting sqref="AD43:AD44">
    <cfRule type="colorScale" priority="77">
      <colorScale>
        <cfvo type="min"/>
        <cfvo type="percentile" val="50"/>
        <cfvo type="max"/>
        <color rgb="FF63BE7B"/>
        <color rgb="FFFFEB84"/>
        <color rgb="FFF8696B"/>
      </colorScale>
    </cfRule>
  </conditionalFormatting>
  <conditionalFormatting sqref="AD43:AD44">
    <cfRule type="colorScale" priority="78">
      <colorScale>
        <cfvo type="min"/>
        <cfvo type="percentile" val="50"/>
        <cfvo type="max"/>
        <color rgb="FF63BE7B"/>
        <color rgb="FFFFEB84"/>
        <color rgb="FFF8696B"/>
      </colorScale>
    </cfRule>
  </conditionalFormatting>
  <conditionalFormatting sqref="AD43:AD44">
    <cfRule type="colorScale" priority="79">
      <colorScale>
        <cfvo type="min"/>
        <cfvo type="percentile" val="50"/>
        <cfvo type="max"/>
        <color rgb="FF63BE7B"/>
        <color rgb="FFFFEB84"/>
        <color rgb="FFF8696B"/>
      </colorScale>
    </cfRule>
  </conditionalFormatting>
  <conditionalFormatting sqref="AD43:AD44">
    <cfRule type="colorScale" priority="80">
      <colorScale>
        <cfvo type="min"/>
        <cfvo type="percentile" val="50"/>
        <cfvo type="max"/>
        <color rgb="FF63BE7B"/>
        <color rgb="FFFFEB84"/>
        <color rgb="FFF8696B"/>
      </colorScale>
    </cfRule>
  </conditionalFormatting>
  <conditionalFormatting sqref="AD43:AD44">
    <cfRule type="colorScale" priority="81">
      <colorScale>
        <cfvo type="min"/>
        <cfvo type="percentile" val="50"/>
        <cfvo type="max"/>
        <color rgb="FF63BE7B"/>
        <color rgb="FFFFEB84"/>
        <color rgb="FFF8696B"/>
      </colorScale>
    </cfRule>
  </conditionalFormatting>
  <conditionalFormatting sqref="AD45:AD47">
    <cfRule type="colorScale" priority="71">
      <colorScale>
        <cfvo type="min"/>
        <cfvo type="percentile" val="50"/>
        <cfvo type="max"/>
        <color rgb="FF63BE7B"/>
        <color rgb="FFFFEB84"/>
        <color rgb="FFF8696B"/>
      </colorScale>
    </cfRule>
  </conditionalFormatting>
  <conditionalFormatting sqref="AD45:AD47">
    <cfRule type="colorScale" priority="70">
      <colorScale>
        <cfvo type="min"/>
        <cfvo type="percentile" val="50"/>
        <cfvo type="max"/>
        <color rgb="FF63BE7B"/>
        <color rgb="FFFFEB84"/>
        <color rgb="FFF8696B"/>
      </colorScale>
    </cfRule>
  </conditionalFormatting>
  <conditionalFormatting sqref="AD45:AD47">
    <cfRule type="colorScale" priority="69">
      <colorScale>
        <cfvo type="min"/>
        <cfvo type="percentile" val="50"/>
        <cfvo type="max"/>
        <color rgb="FF63BE7B"/>
        <color rgb="FFFFEB84"/>
        <color rgb="FFF8696B"/>
      </colorScale>
    </cfRule>
  </conditionalFormatting>
  <conditionalFormatting sqref="AD45:AD47">
    <cfRule type="colorScale" priority="68">
      <colorScale>
        <cfvo type="min"/>
        <cfvo type="percentile" val="50"/>
        <cfvo type="max"/>
        <color rgb="FF63BE7B"/>
        <color rgb="FFFFEB84"/>
        <color rgb="FFF8696B"/>
      </colorScale>
    </cfRule>
  </conditionalFormatting>
  <conditionalFormatting sqref="AD45:AD47">
    <cfRule type="colorScale" priority="72">
      <colorScale>
        <cfvo type="min"/>
        <cfvo type="percentile" val="50"/>
        <cfvo type="max"/>
        <color rgb="FF63BE7B"/>
        <color rgb="FFFFEB84"/>
        <color rgb="FFF8696B"/>
      </colorScale>
    </cfRule>
  </conditionalFormatting>
  <conditionalFormatting sqref="AD45:AD47">
    <cfRule type="colorScale" priority="67">
      <colorScale>
        <cfvo type="min"/>
        <cfvo type="percentile" val="50"/>
        <cfvo type="max"/>
        <color rgb="FF63BE7B"/>
        <color rgb="FFFFEB84"/>
        <color rgb="FFF8696B"/>
      </colorScale>
    </cfRule>
  </conditionalFormatting>
  <conditionalFormatting sqref="AD45:AD47">
    <cfRule type="colorScale" priority="73">
      <colorScale>
        <cfvo type="min"/>
        <cfvo type="percentile" val="50"/>
        <cfvo type="max"/>
        <color rgb="FF63BE7B"/>
        <color rgb="FFFFEB84"/>
        <color rgb="FFF8696B"/>
      </colorScale>
    </cfRule>
  </conditionalFormatting>
  <conditionalFormatting sqref="AD45:AD47">
    <cfRule type="colorScale" priority="74">
      <colorScale>
        <cfvo type="min"/>
        <cfvo type="percentile" val="50"/>
        <cfvo type="max"/>
        <color rgb="FF63BE7B"/>
        <color rgb="FFFFEB84"/>
        <color rgb="FFF8696B"/>
      </colorScale>
    </cfRule>
  </conditionalFormatting>
  <conditionalFormatting sqref="AD48">
    <cfRule type="colorScale" priority="66">
      <colorScale>
        <cfvo type="min"/>
        <cfvo type="percentile" val="50"/>
        <cfvo type="max"/>
        <color rgb="FF63BE7B"/>
        <color rgb="FFFFEB84"/>
        <color rgb="FFF8696B"/>
      </colorScale>
    </cfRule>
  </conditionalFormatting>
  <conditionalFormatting sqref="AD52">
    <cfRule type="colorScale" priority="60">
      <colorScale>
        <cfvo type="min"/>
        <cfvo type="percentile" val="50"/>
        <cfvo type="max"/>
        <color rgb="FF63BE7B"/>
        <color rgb="FFFFEB84"/>
        <color rgb="FFF8696B"/>
      </colorScale>
    </cfRule>
  </conditionalFormatting>
  <conditionalFormatting sqref="AD52">
    <cfRule type="colorScale" priority="61">
      <colorScale>
        <cfvo type="min"/>
        <cfvo type="percentile" val="50"/>
        <cfvo type="max"/>
        <color rgb="FF63BE7B"/>
        <color rgb="FFFFEB84"/>
        <color rgb="FFF8696B"/>
      </colorScale>
    </cfRule>
  </conditionalFormatting>
  <conditionalFormatting sqref="AD52">
    <cfRule type="colorScale" priority="62">
      <colorScale>
        <cfvo type="min"/>
        <cfvo type="percentile" val="50"/>
        <cfvo type="max"/>
        <color rgb="FF63BE7B"/>
        <color rgb="FFFFEB84"/>
        <color rgb="FFF8696B"/>
      </colorScale>
    </cfRule>
  </conditionalFormatting>
  <conditionalFormatting sqref="AD52">
    <cfRule type="colorScale" priority="63">
      <colorScale>
        <cfvo type="min"/>
        <cfvo type="percentile" val="50"/>
        <cfvo type="max"/>
        <color rgb="FF63BE7B"/>
        <color rgb="FFFFEB84"/>
        <color rgb="FFF8696B"/>
      </colorScale>
    </cfRule>
  </conditionalFormatting>
  <conditionalFormatting sqref="AD52">
    <cfRule type="colorScale" priority="64">
      <colorScale>
        <cfvo type="min"/>
        <cfvo type="percentile" val="50"/>
        <cfvo type="max"/>
        <color rgb="FF63BE7B"/>
        <color rgb="FFFFEB84"/>
        <color rgb="FFF8696B"/>
      </colorScale>
    </cfRule>
  </conditionalFormatting>
  <conditionalFormatting sqref="AD52">
    <cfRule type="colorScale" priority="65">
      <colorScale>
        <cfvo type="min"/>
        <cfvo type="percentile" val="50"/>
        <cfvo type="max"/>
        <color rgb="FF63BE7B"/>
        <color rgb="FFFFEB84"/>
        <color rgb="FFF8696B"/>
      </colorScale>
    </cfRule>
  </conditionalFormatting>
  <conditionalFormatting sqref="AD57">
    <cfRule type="colorScale" priority="54">
      <colorScale>
        <cfvo type="min"/>
        <cfvo type="percentile" val="50"/>
        <cfvo type="max"/>
        <color rgb="FF63BE7B"/>
        <color rgb="FFFFEB84"/>
        <color rgb="FFF8696B"/>
      </colorScale>
    </cfRule>
  </conditionalFormatting>
  <conditionalFormatting sqref="AD57">
    <cfRule type="colorScale" priority="55">
      <colorScale>
        <cfvo type="min"/>
        <cfvo type="percentile" val="50"/>
        <cfvo type="max"/>
        <color rgb="FF63BE7B"/>
        <color rgb="FFFFEB84"/>
        <color rgb="FFF8696B"/>
      </colorScale>
    </cfRule>
  </conditionalFormatting>
  <conditionalFormatting sqref="AD57">
    <cfRule type="colorScale" priority="56">
      <colorScale>
        <cfvo type="min"/>
        <cfvo type="percentile" val="50"/>
        <cfvo type="max"/>
        <color rgb="FF63BE7B"/>
        <color rgb="FFFFEB84"/>
        <color rgb="FFF8696B"/>
      </colorScale>
    </cfRule>
  </conditionalFormatting>
  <conditionalFormatting sqref="AD57">
    <cfRule type="colorScale" priority="57">
      <colorScale>
        <cfvo type="min"/>
        <cfvo type="percentile" val="50"/>
        <cfvo type="max"/>
        <color rgb="FF63BE7B"/>
        <color rgb="FFFFEB84"/>
        <color rgb="FFF8696B"/>
      </colorScale>
    </cfRule>
  </conditionalFormatting>
  <conditionalFormatting sqref="AD57">
    <cfRule type="colorScale" priority="58">
      <colorScale>
        <cfvo type="min"/>
        <cfvo type="percentile" val="50"/>
        <cfvo type="max"/>
        <color rgb="FF63BE7B"/>
        <color rgb="FFFFEB84"/>
        <color rgb="FFF8696B"/>
      </colorScale>
    </cfRule>
  </conditionalFormatting>
  <conditionalFormatting sqref="AD57">
    <cfRule type="colorScale" priority="59">
      <colorScale>
        <cfvo type="min"/>
        <cfvo type="percentile" val="50"/>
        <cfvo type="max"/>
        <color rgb="FF63BE7B"/>
        <color rgb="FFFFEB84"/>
        <color rgb="FFF8696B"/>
      </colorScale>
    </cfRule>
  </conditionalFormatting>
  <conditionalFormatting sqref="AD53">
    <cfRule type="colorScale" priority="50">
      <colorScale>
        <cfvo type="min"/>
        <cfvo type="percentile" val="50"/>
        <cfvo type="max"/>
        <color rgb="FF63BE7B"/>
        <color rgb="FFFFEB84"/>
        <color rgb="FFF8696B"/>
      </colorScale>
    </cfRule>
  </conditionalFormatting>
  <conditionalFormatting sqref="AD53">
    <cfRule type="colorScale" priority="49">
      <colorScale>
        <cfvo type="min"/>
        <cfvo type="percentile" val="50"/>
        <cfvo type="max"/>
        <color rgb="FF63BE7B"/>
        <color rgb="FFFFEB84"/>
        <color rgb="FFF8696B"/>
      </colorScale>
    </cfRule>
  </conditionalFormatting>
  <conditionalFormatting sqref="AD53">
    <cfRule type="colorScale" priority="48">
      <colorScale>
        <cfvo type="min"/>
        <cfvo type="percentile" val="50"/>
        <cfvo type="max"/>
        <color rgb="FF63BE7B"/>
        <color rgb="FFFFEB84"/>
        <color rgb="FFF8696B"/>
      </colorScale>
    </cfRule>
  </conditionalFormatting>
  <conditionalFormatting sqref="AD53">
    <cfRule type="colorScale" priority="51">
      <colorScale>
        <cfvo type="min"/>
        <cfvo type="percentile" val="50"/>
        <cfvo type="max"/>
        <color rgb="FF63BE7B"/>
        <color rgb="FFFFEB84"/>
        <color rgb="FFF8696B"/>
      </colorScale>
    </cfRule>
  </conditionalFormatting>
  <conditionalFormatting sqref="AD53">
    <cfRule type="colorScale" priority="47">
      <colorScale>
        <cfvo type="min"/>
        <cfvo type="percentile" val="50"/>
        <cfvo type="max"/>
        <color rgb="FF63BE7B"/>
        <color rgb="FFFFEB84"/>
        <color rgb="FFF8696B"/>
      </colorScale>
    </cfRule>
  </conditionalFormatting>
  <conditionalFormatting sqref="AD53">
    <cfRule type="colorScale" priority="52">
      <colorScale>
        <cfvo type="min"/>
        <cfvo type="percentile" val="50"/>
        <cfvo type="max"/>
        <color rgb="FF63BE7B"/>
        <color rgb="FFFFEB84"/>
        <color rgb="FFF8696B"/>
      </colorScale>
    </cfRule>
  </conditionalFormatting>
  <conditionalFormatting sqref="AD53">
    <cfRule type="colorScale" priority="53">
      <colorScale>
        <cfvo type="min"/>
        <cfvo type="percentile" val="50"/>
        <cfvo type="max"/>
        <color rgb="FF63BE7B"/>
        <color rgb="FFFFEB84"/>
        <color rgb="FFF8696B"/>
      </colorScale>
    </cfRule>
  </conditionalFormatting>
  <conditionalFormatting sqref="AD58 AD60">
    <cfRule type="colorScale" priority="42">
      <colorScale>
        <cfvo type="min"/>
        <cfvo type="percentile" val="50"/>
        <cfvo type="max"/>
        <color rgb="FF63BE7B"/>
        <color rgb="FFFFEB84"/>
        <color rgb="FFF8696B"/>
      </colorScale>
    </cfRule>
  </conditionalFormatting>
  <conditionalFormatting sqref="AD58">
    <cfRule type="colorScale" priority="43">
      <colorScale>
        <cfvo type="min"/>
        <cfvo type="percentile" val="50"/>
        <cfvo type="max"/>
        <color rgb="FF63BE7B"/>
        <color rgb="FFFFEB84"/>
        <color rgb="FFF8696B"/>
      </colorScale>
    </cfRule>
  </conditionalFormatting>
  <conditionalFormatting sqref="AD58">
    <cfRule type="colorScale" priority="44">
      <colorScale>
        <cfvo type="min"/>
        <cfvo type="percentile" val="50"/>
        <cfvo type="max"/>
        <color rgb="FF63BE7B"/>
        <color rgb="FFFFEB84"/>
        <color rgb="FFF8696B"/>
      </colorScale>
    </cfRule>
  </conditionalFormatting>
  <conditionalFormatting sqref="AD58">
    <cfRule type="colorScale" priority="45">
      <colorScale>
        <cfvo type="min"/>
        <cfvo type="percentile" val="50"/>
        <cfvo type="max"/>
        <color rgb="FF63BE7B"/>
        <color rgb="FFFFEB84"/>
        <color rgb="FFF8696B"/>
      </colorScale>
    </cfRule>
  </conditionalFormatting>
  <conditionalFormatting sqref="AD58">
    <cfRule type="colorScale" priority="46">
      <colorScale>
        <cfvo type="min"/>
        <cfvo type="percentile" val="50"/>
        <cfvo type="max"/>
        <color rgb="FF63BE7B"/>
        <color rgb="FFFFEB84"/>
        <color rgb="FFF8696B"/>
      </colorScale>
    </cfRule>
  </conditionalFormatting>
  <conditionalFormatting sqref="AD61">
    <cfRule type="colorScale" priority="40">
      <colorScale>
        <cfvo type="min"/>
        <cfvo type="percentile" val="50"/>
        <cfvo type="max"/>
        <color rgb="FF63BE7B"/>
        <color rgb="FFFFEB84"/>
        <color rgb="FFF8696B"/>
      </colorScale>
    </cfRule>
  </conditionalFormatting>
  <conditionalFormatting sqref="AD61">
    <cfRule type="colorScale" priority="41">
      <colorScale>
        <cfvo type="min"/>
        <cfvo type="percentile" val="50"/>
        <cfvo type="max"/>
        <color rgb="FF63BE7B"/>
        <color rgb="FFFFEB84"/>
        <color rgb="FFF8696B"/>
      </colorScale>
    </cfRule>
  </conditionalFormatting>
  <conditionalFormatting sqref="AD68:AD1048576">
    <cfRule type="colorScale" priority="236">
      <colorScale>
        <cfvo type="min"/>
        <cfvo type="percentile" val="50"/>
        <cfvo type="max"/>
        <color rgb="FF63BE7B"/>
        <color rgb="FFFFEB84"/>
        <color rgb="FFF8696B"/>
      </colorScale>
    </cfRule>
  </conditionalFormatting>
  <conditionalFormatting sqref="AD54">
    <cfRule type="colorScale" priority="33">
      <colorScale>
        <cfvo type="min"/>
        <cfvo type="percentile" val="50"/>
        <cfvo type="max"/>
        <color rgb="FF63BE7B"/>
        <color rgb="FFFFEB84"/>
        <color rgb="FFF8696B"/>
      </colorScale>
    </cfRule>
  </conditionalFormatting>
  <conditionalFormatting sqref="AD54">
    <cfRule type="colorScale" priority="34">
      <colorScale>
        <cfvo type="min"/>
        <cfvo type="percentile" val="50"/>
        <cfvo type="max"/>
        <color rgb="FF63BE7B"/>
        <color rgb="FFFFEB84"/>
        <color rgb="FFF8696B"/>
      </colorScale>
    </cfRule>
  </conditionalFormatting>
  <conditionalFormatting sqref="AD54">
    <cfRule type="colorScale" priority="35">
      <colorScale>
        <cfvo type="min"/>
        <cfvo type="percentile" val="50"/>
        <cfvo type="max"/>
        <color rgb="FF63BE7B"/>
        <color rgb="FFFFEB84"/>
        <color rgb="FFF8696B"/>
      </colorScale>
    </cfRule>
  </conditionalFormatting>
  <conditionalFormatting sqref="AD54">
    <cfRule type="colorScale" priority="36">
      <colorScale>
        <cfvo type="min"/>
        <cfvo type="percentile" val="50"/>
        <cfvo type="max"/>
        <color rgb="FF63BE7B"/>
        <color rgb="FFFFEB84"/>
        <color rgb="FFF8696B"/>
      </colorScale>
    </cfRule>
  </conditionalFormatting>
  <conditionalFormatting sqref="AD54">
    <cfRule type="colorScale" priority="37">
      <colorScale>
        <cfvo type="min"/>
        <cfvo type="percentile" val="50"/>
        <cfvo type="max"/>
        <color rgb="FF63BE7B"/>
        <color rgb="FFFFEB84"/>
        <color rgb="FFF8696B"/>
      </colorScale>
    </cfRule>
  </conditionalFormatting>
  <conditionalFormatting sqref="AD54">
    <cfRule type="colorScale" priority="38">
      <colorScale>
        <cfvo type="min"/>
        <cfvo type="percentile" val="50"/>
        <cfvo type="max"/>
        <color rgb="FF63BE7B"/>
        <color rgb="FFFFEB84"/>
        <color rgb="FFF8696B"/>
      </colorScale>
    </cfRule>
  </conditionalFormatting>
  <conditionalFormatting sqref="AD54">
    <cfRule type="colorScale" priority="39">
      <colorScale>
        <cfvo type="min"/>
        <cfvo type="percentile" val="50"/>
        <cfvo type="max"/>
        <color rgb="FF63BE7B"/>
        <color rgb="FFFFEB84"/>
        <color rgb="FFF8696B"/>
      </colorScale>
    </cfRule>
  </conditionalFormatting>
  <conditionalFormatting sqref="AD55">
    <cfRule type="colorScale" priority="26">
      <colorScale>
        <cfvo type="min"/>
        <cfvo type="percentile" val="50"/>
        <cfvo type="max"/>
        <color rgb="FF63BE7B"/>
        <color rgb="FFFFEB84"/>
        <color rgb="FFF8696B"/>
      </colorScale>
    </cfRule>
  </conditionalFormatting>
  <conditionalFormatting sqref="AD55">
    <cfRule type="colorScale" priority="27">
      <colorScale>
        <cfvo type="min"/>
        <cfvo type="percentile" val="50"/>
        <cfvo type="max"/>
        <color rgb="FF63BE7B"/>
        <color rgb="FFFFEB84"/>
        <color rgb="FFF8696B"/>
      </colorScale>
    </cfRule>
  </conditionalFormatting>
  <conditionalFormatting sqref="AD55">
    <cfRule type="colorScale" priority="28">
      <colorScale>
        <cfvo type="min"/>
        <cfvo type="percentile" val="50"/>
        <cfvo type="max"/>
        <color rgb="FF63BE7B"/>
        <color rgb="FFFFEB84"/>
        <color rgb="FFF8696B"/>
      </colorScale>
    </cfRule>
  </conditionalFormatting>
  <conditionalFormatting sqref="AD55">
    <cfRule type="colorScale" priority="29">
      <colorScale>
        <cfvo type="min"/>
        <cfvo type="percentile" val="50"/>
        <cfvo type="max"/>
        <color rgb="FF63BE7B"/>
        <color rgb="FFFFEB84"/>
        <color rgb="FFF8696B"/>
      </colorScale>
    </cfRule>
  </conditionalFormatting>
  <conditionalFormatting sqref="AD55">
    <cfRule type="colorScale" priority="30">
      <colorScale>
        <cfvo type="min"/>
        <cfvo type="percentile" val="50"/>
        <cfvo type="max"/>
        <color rgb="FF63BE7B"/>
        <color rgb="FFFFEB84"/>
        <color rgb="FFF8696B"/>
      </colorScale>
    </cfRule>
  </conditionalFormatting>
  <conditionalFormatting sqref="AD55">
    <cfRule type="colorScale" priority="31">
      <colorScale>
        <cfvo type="min"/>
        <cfvo type="percentile" val="50"/>
        <cfvo type="max"/>
        <color rgb="FF63BE7B"/>
        <color rgb="FFFFEB84"/>
        <color rgb="FFF8696B"/>
      </colorScale>
    </cfRule>
  </conditionalFormatting>
  <conditionalFormatting sqref="AD55">
    <cfRule type="colorScale" priority="32">
      <colorScale>
        <cfvo type="min"/>
        <cfvo type="percentile" val="50"/>
        <cfvo type="max"/>
        <color rgb="FF63BE7B"/>
        <color rgb="FFFFEB84"/>
        <color rgb="FFF8696B"/>
      </colorScale>
    </cfRule>
  </conditionalFormatting>
  <conditionalFormatting sqref="AD56">
    <cfRule type="colorScale" priority="25">
      <colorScale>
        <cfvo type="min"/>
        <cfvo type="percentile" val="50"/>
        <cfvo type="max"/>
        <color rgb="FF63BE7B"/>
        <color rgb="FFFFEB84"/>
        <color rgb="FFF8696B"/>
      </colorScale>
    </cfRule>
  </conditionalFormatting>
  <conditionalFormatting sqref="AD68:AD1048576 AD1 AD3:AD58 AD60:AD65">
    <cfRule type="colorScale" priority="24">
      <colorScale>
        <cfvo type="min"/>
        <cfvo type="percentile" val="50"/>
        <cfvo type="max"/>
        <color rgb="FF63BE7B"/>
        <color rgb="FFFFEB84"/>
        <color rgb="FFF8696B"/>
      </colorScale>
    </cfRule>
  </conditionalFormatting>
  <conditionalFormatting sqref="AD62:AD65 AD49:AD51">
    <cfRule type="colorScale" priority="238">
      <colorScale>
        <cfvo type="min"/>
        <cfvo type="percentile" val="50"/>
        <cfvo type="max"/>
        <color rgb="FF63BE7B"/>
        <color rgb="FFFFEB84"/>
        <color rgb="FFF8696B"/>
      </colorScale>
    </cfRule>
  </conditionalFormatting>
  <conditionalFormatting sqref="AD68:AD1048576 AD1 AD52 AD57 AD3:AD48">
    <cfRule type="colorScale" priority="239">
      <colorScale>
        <cfvo type="min"/>
        <cfvo type="percentile" val="50"/>
        <cfvo type="max"/>
        <color rgb="FF63BE7B"/>
        <color rgb="FFFFEB84"/>
        <color rgb="FFF8696B"/>
      </colorScale>
    </cfRule>
  </conditionalFormatting>
  <conditionalFormatting sqref="AD59">
    <cfRule type="colorScale" priority="18">
      <colorScale>
        <cfvo type="min"/>
        <cfvo type="percentile" val="50"/>
        <cfvo type="max"/>
        <color rgb="FF63BE7B"/>
        <color rgb="FFFFEB84"/>
        <color rgb="FFF8696B"/>
      </colorScale>
    </cfRule>
  </conditionalFormatting>
  <conditionalFormatting sqref="AD59">
    <cfRule type="colorScale" priority="17">
      <colorScale>
        <cfvo type="min"/>
        <cfvo type="percentile" val="50"/>
        <cfvo type="max"/>
        <color rgb="FF63BE7B"/>
        <color rgb="FFFFEB84"/>
        <color rgb="FFF8696B"/>
      </colorScale>
    </cfRule>
  </conditionalFormatting>
  <conditionalFormatting sqref="AD59">
    <cfRule type="colorScale" priority="19">
      <colorScale>
        <cfvo type="min"/>
        <cfvo type="percentile" val="50"/>
        <cfvo type="max"/>
        <color rgb="FF63BE7B"/>
        <color rgb="FFFFEB84"/>
        <color rgb="FFF8696B"/>
      </colorScale>
    </cfRule>
  </conditionalFormatting>
  <conditionalFormatting sqref="AD59">
    <cfRule type="colorScale" priority="16">
      <colorScale>
        <cfvo type="min"/>
        <cfvo type="percentile" val="50"/>
        <cfvo type="max"/>
        <color rgb="FF63BE7B"/>
        <color rgb="FFFFEB84"/>
        <color rgb="FFF8696B"/>
      </colorScale>
    </cfRule>
  </conditionalFormatting>
  <conditionalFormatting sqref="AD59">
    <cfRule type="colorScale" priority="20">
      <colorScale>
        <cfvo type="min"/>
        <cfvo type="percentile" val="50"/>
        <cfvo type="max"/>
        <color rgb="FF63BE7B"/>
        <color rgb="FFFFEB84"/>
        <color rgb="FFF8696B"/>
      </colorScale>
    </cfRule>
  </conditionalFormatting>
  <conditionalFormatting sqref="AD59">
    <cfRule type="colorScale" priority="21">
      <colorScale>
        <cfvo type="min"/>
        <cfvo type="percentile" val="50"/>
        <cfvo type="max"/>
        <color rgb="FF63BE7B"/>
        <color rgb="FFFFEB84"/>
        <color rgb="FFF8696B"/>
      </colorScale>
    </cfRule>
  </conditionalFormatting>
  <conditionalFormatting sqref="AD59">
    <cfRule type="colorScale" priority="22">
      <colorScale>
        <cfvo type="min"/>
        <cfvo type="percentile" val="50"/>
        <cfvo type="max"/>
        <color rgb="FF63BE7B"/>
        <color rgb="FFFFEB84"/>
        <color rgb="FFF8696B"/>
      </colorScale>
    </cfRule>
  </conditionalFormatting>
  <conditionalFormatting sqref="AD59">
    <cfRule type="colorScale" priority="23">
      <colorScale>
        <cfvo type="min"/>
        <cfvo type="percentile" val="50"/>
        <cfvo type="max"/>
        <color rgb="FF63BE7B"/>
        <color rgb="FFFFEB84"/>
        <color rgb="FFF8696B"/>
      </colorScale>
    </cfRule>
  </conditionalFormatting>
  <conditionalFormatting sqref="X3">
    <cfRule type="colorScale" priority="15">
      <colorScale>
        <cfvo type="min"/>
        <cfvo type="percentile" val="50"/>
        <cfvo type="max"/>
        <color rgb="FF63BE7B"/>
        <color rgb="FFFFEB84"/>
        <color rgb="FFF8696B"/>
      </colorScale>
    </cfRule>
  </conditionalFormatting>
  <conditionalFormatting sqref="AD1:AD1048576">
    <cfRule type="colorScale" priority="11">
      <colorScale>
        <cfvo type="min"/>
        <cfvo type="percentile" val="50"/>
        <cfvo type="max"/>
        <color rgb="FF63BE7B"/>
        <color rgb="FFFFEB84"/>
        <color rgb="FFF8696B"/>
      </colorScale>
    </cfRule>
  </conditionalFormatting>
  <conditionalFormatting sqref="W1:W1048576">
    <cfRule type="colorScale" priority="14">
      <colorScale>
        <cfvo type="min"/>
        <cfvo type="percentile" val="50"/>
        <cfvo type="max"/>
        <color rgb="FF63BE7B"/>
        <color rgb="FFFFEB84"/>
        <color rgb="FFF8696B"/>
      </colorScale>
    </cfRule>
  </conditionalFormatting>
  <conditionalFormatting sqref="AD40">
    <cfRule type="colorScale" priority="241">
      <colorScale>
        <cfvo type="min"/>
        <cfvo type="percentile" val="50"/>
        <cfvo type="max"/>
        <color rgb="FF63BE7B"/>
        <color rgb="FFFFEB84"/>
        <color rgb="FFF8696B"/>
      </colorScale>
    </cfRule>
  </conditionalFormatting>
  <conditionalFormatting sqref="AD66:AD67">
    <cfRule type="colorScale" priority="279">
      <colorScale>
        <cfvo type="min"/>
        <cfvo type="percentile" val="50"/>
        <cfvo type="max"/>
        <color rgb="FF63BE7B"/>
        <color rgb="FFFFEB84"/>
        <color rgb="FFF8696B"/>
      </colorScale>
    </cfRule>
  </conditionalFormatting>
  <conditionalFormatting sqref="AD60:AD67 AD4:AD58">
    <cfRule type="colorScale" priority="280">
      <colorScale>
        <cfvo type="min"/>
        <cfvo type="percentile" val="50"/>
        <cfvo type="max"/>
        <color rgb="FF63BE7B"/>
        <color rgb="FFFFEB84"/>
        <color rgb="FFF8696B"/>
      </colorScale>
    </cfRule>
  </conditionalFormatting>
  <conditionalFormatting sqref="AD4:AD67">
    <cfRule type="colorScale" priority="282">
      <colorScale>
        <cfvo type="min"/>
        <cfvo type="percentile" val="50"/>
        <cfvo type="max"/>
        <color rgb="FF63BE7B"/>
        <color rgb="FFFFEB84"/>
        <color rgb="FFF8696B"/>
      </colorScale>
    </cfRule>
  </conditionalFormatting>
  <conditionalFormatting sqref="X4:X67">
    <cfRule type="colorScale" priority="283">
      <colorScale>
        <cfvo type="min"/>
        <cfvo type="percentile" val="50"/>
        <cfvo type="max"/>
        <color rgb="FF63BE7B"/>
        <color rgb="FFFFEB84"/>
        <color rgb="FFF8696B"/>
      </colorScale>
    </cfRule>
  </conditionalFormatting>
  <conditionalFormatting sqref="X4:X67">
    <cfRule type="colorScale" priority="284">
      <colorScale>
        <cfvo type="min"/>
        <cfvo type="percentile" val="50"/>
        <cfvo type="max"/>
        <color rgb="FF008000"/>
        <color rgb="FFFFEB84"/>
        <color rgb="FFFF0000"/>
      </colorScale>
    </cfRule>
  </conditionalFormatting>
  <conditionalFormatting sqref="AE4:AE67">
    <cfRule type="colorScale" priority="285">
      <colorScale>
        <cfvo type="min"/>
        <cfvo type="percentile" val="50"/>
        <cfvo type="max"/>
        <color rgb="FF63BE7B"/>
        <color rgb="FFFFEB84"/>
        <color rgb="FFF8696B"/>
      </colorScale>
    </cfRule>
  </conditionalFormatting>
  <conditionalFormatting sqref="AE4:AE67">
    <cfRule type="colorScale" priority="286">
      <colorScale>
        <cfvo type="min"/>
        <cfvo type="percentile" val="50"/>
        <cfvo type="max"/>
        <color rgb="FF008000"/>
        <color rgb="FFFFEB84"/>
        <color rgb="FFFF0000"/>
      </colorScale>
    </cfRule>
  </conditionalFormatting>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6" ma:contentTypeDescription="Creare un nuovo documento." ma:contentTypeScope="" ma:versionID="58f5df10f22b1a14cd05ea8baef607c4">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d58c8a046ad45356c72dbf6d53b1b27c"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EBC92D-4733-456C-B597-1731C107F2C7}">
  <ds:schemaRefs>
    <ds:schemaRef ds:uri="http://schemas.microsoft.com/sharepoint/v3/contenttype/forms"/>
  </ds:schemaRefs>
</ds:datastoreItem>
</file>

<file path=customXml/itemProps2.xml><?xml version="1.0" encoding="utf-8"?>
<ds:datastoreItem xmlns:ds="http://schemas.openxmlformats.org/officeDocument/2006/customXml" ds:itemID="{67A37C17-0CC2-49F2-95D0-E3CEB41013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d8595-0763-4ca2-8acf-6d55a5105581"/>
    <ds:schemaRef ds:uri="405784ff-acc8-4e68-86a1-0928f498e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Intestazione</vt:lpstr>
      <vt:lpstr>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Giulia</cp:lastModifiedBy>
  <cp:lastPrinted>2022-11-11T15:46:39Z</cp:lastPrinted>
  <dcterms:created xsi:type="dcterms:W3CDTF">2013-10-07T21:59:24Z</dcterms:created>
  <dcterms:modified xsi:type="dcterms:W3CDTF">2023-01-30T16:29:18Z</dcterms:modified>
</cp:coreProperties>
</file>