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1. RETIAMBIENTE\5. DOCUMENTI SISTEMA 37001\PTPCT Gruppo\"/>
    </mc:Choice>
  </mc:AlternateContent>
  <xr:revisionPtr revIDLastSave="0" documentId="13_ncr:1_{E4C5C5FC-6C04-42E7-9E7E-3EA1ABB0AE61}" xr6:coauthVersionLast="47" xr6:coauthVersionMax="47" xr10:uidLastSave="{00000000-0000-0000-0000-000000000000}"/>
  <bookViews>
    <workbookView xWindow="-23148" yWindow="-108" windowWidth="23256" windowHeight="12576" xr2:uid="{00000000-000D-0000-FFFF-FFFF00000000}"/>
  </bookViews>
  <sheets>
    <sheet name="Intestazione" sheetId="41" r:id="rId1"/>
    <sheet name="ESA" sheetId="53" r:id="rId2"/>
  </sheets>
  <externalReferences>
    <externalReference r:id="rId3"/>
  </externalReferences>
  <definedNames>
    <definedName name="_xlnm._FilterDatabase" localSheetId="1" hidden="1">ESA!$A$1:$AU$72</definedName>
    <definedName name="_Hlk97901423" localSheetId="0">Intestazione!#REF!</definedName>
    <definedName name="a">#REF!</definedName>
    <definedName name="abx">[1]Tabelle!$K$14:$K$17</definedName>
    <definedName name="complessità_processo">#REF!</definedName>
    <definedName name="controlli">#REF!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#REF!</definedName>
    <definedName name="indice_controlli">#REF!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#REF!</definedName>
    <definedName name="si">#REF!</definedName>
    <definedName name="valore_economico">#REF!</definedName>
  </definedNames>
  <calcPr calcId="18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S5" i="53" l="1"/>
  <c r="S6" i="53"/>
  <c r="S7" i="53"/>
  <c r="S8" i="53"/>
  <c r="S9" i="53"/>
  <c r="S10" i="53"/>
  <c r="S11" i="53"/>
  <c r="S12" i="53"/>
  <c r="S13" i="53"/>
  <c r="S14" i="53"/>
  <c r="S15" i="53"/>
  <c r="S16" i="53"/>
  <c r="S17" i="53"/>
  <c r="S18" i="53"/>
  <c r="S19" i="53"/>
  <c r="S20" i="53"/>
  <c r="S21" i="53"/>
  <c r="S22" i="53"/>
  <c r="S23" i="53"/>
  <c r="S24" i="53"/>
  <c r="S25" i="53"/>
  <c r="S26" i="53"/>
  <c r="S27" i="53"/>
  <c r="S28" i="53"/>
  <c r="S29" i="53"/>
  <c r="S30" i="53"/>
  <c r="S31" i="53"/>
  <c r="S32" i="53"/>
  <c r="S33" i="53"/>
  <c r="S34" i="53"/>
  <c r="S35" i="53"/>
  <c r="S36" i="53"/>
  <c r="S37" i="53"/>
  <c r="S38" i="53"/>
  <c r="S39" i="53"/>
  <c r="S40" i="53"/>
  <c r="S41" i="53"/>
  <c r="S42" i="53"/>
  <c r="S43" i="53"/>
  <c r="S44" i="53"/>
  <c r="S45" i="53"/>
  <c r="S46" i="53"/>
  <c r="S47" i="53"/>
  <c r="S48" i="53"/>
  <c r="S49" i="53"/>
  <c r="S50" i="53"/>
  <c r="S51" i="53"/>
  <c r="S52" i="53"/>
  <c r="S53" i="53"/>
  <c r="S54" i="53"/>
  <c r="S55" i="53"/>
  <c r="S56" i="53"/>
  <c r="S57" i="53"/>
  <c r="S58" i="53"/>
  <c r="S59" i="53"/>
  <c r="S60" i="53"/>
  <c r="S61" i="53"/>
  <c r="S62" i="53"/>
  <c r="S63" i="53"/>
  <c r="S64" i="53"/>
  <c r="S65" i="53"/>
  <c r="S66" i="53"/>
  <c r="S67" i="53"/>
  <c r="S68" i="53"/>
  <c r="S69" i="53"/>
  <c r="S70" i="53"/>
  <c r="S71" i="53"/>
  <c r="S72" i="53"/>
  <c r="S4" i="53"/>
  <c r="V5" i="53" l="1"/>
  <c r="V6" i="53"/>
  <c r="V7" i="53"/>
  <c r="V8" i="53"/>
  <c r="V9" i="53"/>
  <c r="V10" i="53"/>
  <c r="V11" i="53"/>
  <c r="V12" i="53"/>
  <c r="V13" i="53"/>
  <c r="V14" i="53"/>
  <c r="V15" i="53"/>
  <c r="V16" i="53"/>
  <c r="V17" i="53"/>
  <c r="V18" i="53"/>
  <c r="V19" i="53"/>
  <c r="V20" i="53"/>
  <c r="V21" i="53"/>
  <c r="V22" i="53"/>
  <c r="V23" i="53"/>
  <c r="V24" i="53"/>
  <c r="V25" i="53"/>
  <c r="V26" i="53"/>
  <c r="V27" i="53"/>
  <c r="V28" i="53"/>
  <c r="V29" i="53"/>
  <c r="V30" i="53"/>
  <c r="V31" i="53"/>
  <c r="V32" i="53"/>
  <c r="V33" i="53"/>
  <c r="V34" i="53"/>
  <c r="V35" i="53"/>
  <c r="V36" i="53"/>
  <c r="V37" i="53"/>
  <c r="V38" i="53"/>
  <c r="V39" i="53"/>
  <c r="V40" i="53"/>
  <c r="V41" i="53"/>
  <c r="V42" i="53"/>
  <c r="V43" i="53"/>
  <c r="V44" i="53"/>
  <c r="V45" i="53"/>
  <c r="V46" i="53"/>
  <c r="V47" i="53"/>
  <c r="V48" i="53"/>
  <c r="V49" i="53"/>
  <c r="V50" i="53"/>
  <c r="V51" i="53"/>
  <c r="V52" i="53"/>
  <c r="V53" i="53"/>
  <c r="V54" i="53"/>
  <c r="V55" i="53"/>
  <c r="V56" i="53"/>
  <c r="V57" i="53"/>
  <c r="V58" i="53"/>
  <c r="V59" i="53"/>
  <c r="V60" i="53"/>
  <c r="V61" i="53"/>
  <c r="V62" i="53"/>
  <c r="V63" i="53"/>
  <c r="V64" i="53"/>
  <c r="V65" i="53"/>
  <c r="V66" i="53"/>
  <c r="V67" i="53"/>
  <c r="V68" i="53"/>
  <c r="V69" i="53"/>
  <c r="V70" i="53"/>
  <c r="V71" i="53"/>
  <c r="V72" i="53"/>
  <c r="V4" i="53"/>
  <c r="W4" i="53" s="1"/>
  <c r="AC60" i="53"/>
  <c r="AC51" i="53"/>
  <c r="AC50" i="53"/>
  <c r="AC45" i="53"/>
  <c r="AC43" i="53"/>
  <c r="W60" i="53" l="1"/>
  <c r="X60" i="53" s="1"/>
  <c r="W50" i="53"/>
  <c r="X50" i="53" s="1"/>
  <c r="W51" i="53"/>
  <c r="X51" i="53" s="1"/>
  <c r="W43" i="53"/>
  <c r="X43" i="53" s="1"/>
  <c r="W45" i="53"/>
  <c r="X45" i="53" s="1"/>
  <c r="AC72" i="53"/>
  <c r="AC71" i="53"/>
  <c r="AC70" i="53"/>
  <c r="AC69" i="53"/>
  <c r="AC68" i="53"/>
  <c r="AC67" i="53"/>
  <c r="AC66" i="53"/>
  <c r="AC65" i="53"/>
  <c r="AC52" i="53"/>
  <c r="AC64" i="53"/>
  <c r="AC62" i="53"/>
  <c r="AC61" i="53"/>
  <c r="AC59" i="53"/>
  <c r="AC57" i="53"/>
  <c r="AC56" i="53"/>
  <c r="AC55" i="53"/>
  <c r="AC54" i="53"/>
  <c r="AC58" i="53"/>
  <c r="AC53" i="53"/>
  <c r="AC49" i="53"/>
  <c r="AC48" i="53"/>
  <c r="AC47" i="53"/>
  <c r="AC46" i="53"/>
  <c r="AC44" i="53"/>
  <c r="AC63" i="53"/>
  <c r="AC42" i="53"/>
  <c r="AC41" i="53"/>
  <c r="AC40" i="53"/>
  <c r="AC39" i="53"/>
  <c r="AC38" i="53"/>
  <c r="AC37" i="53"/>
  <c r="AC36" i="53"/>
  <c r="AC35" i="53"/>
  <c r="AC34" i="53"/>
  <c r="AC33" i="53"/>
  <c r="AC32" i="53"/>
  <c r="AC31" i="53"/>
  <c r="AC30" i="53"/>
  <c r="AC29" i="53"/>
  <c r="AC28" i="53"/>
  <c r="AC27" i="53"/>
  <c r="AC26" i="53"/>
  <c r="AC25" i="53"/>
  <c r="AC24" i="53"/>
  <c r="AC23" i="53"/>
  <c r="AC22" i="53"/>
  <c r="AC21" i="53"/>
  <c r="AC20" i="53"/>
  <c r="AC19" i="53"/>
  <c r="AC18" i="53"/>
  <c r="AC17" i="53"/>
  <c r="AC16" i="53"/>
  <c r="AC15" i="53"/>
  <c r="AC14" i="53"/>
  <c r="AC13" i="53"/>
  <c r="AC12" i="53"/>
  <c r="AC11" i="53"/>
  <c r="AC10" i="53"/>
  <c r="AC9" i="53"/>
  <c r="AC8" i="53"/>
  <c r="AC7" i="53"/>
  <c r="AC6" i="53"/>
  <c r="AC5" i="53"/>
  <c r="AC4" i="53"/>
  <c r="AD45" i="53" l="1"/>
  <c r="AE45" i="53" s="1"/>
  <c r="AD51" i="53"/>
  <c r="AE51" i="53" s="1"/>
  <c r="AD50" i="53"/>
  <c r="AE50" i="53" s="1"/>
  <c r="AD60" i="53"/>
  <c r="AE60" i="53" s="1"/>
  <c r="AD43" i="53"/>
  <c r="AE43" i="53" s="1"/>
  <c r="W36" i="53"/>
  <c r="X36" i="53" s="1"/>
  <c r="W13" i="53"/>
  <c r="X13" i="53" s="1"/>
  <c r="W29" i="53"/>
  <c r="X29" i="53" s="1"/>
  <c r="W65" i="53"/>
  <c r="X65" i="53" s="1"/>
  <c r="W9" i="53"/>
  <c r="X9" i="53" s="1"/>
  <c r="W17" i="53"/>
  <c r="X17" i="53" s="1"/>
  <c r="W25" i="53"/>
  <c r="X25" i="53" s="1"/>
  <c r="W33" i="53"/>
  <c r="X33" i="53" s="1"/>
  <c r="W34" i="53"/>
  <c r="X34" i="53" s="1"/>
  <c r="W41" i="53"/>
  <c r="X41" i="53" s="1"/>
  <c r="W48" i="53"/>
  <c r="X48" i="53" s="1"/>
  <c r="W72" i="53"/>
  <c r="X72" i="53" s="1"/>
  <c r="W5" i="53"/>
  <c r="X5" i="53" s="1"/>
  <c r="W8" i="53"/>
  <c r="X8" i="53" s="1"/>
  <c r="W49" i="53"/>
  <c r="X49" i="53" s="1"/>
  <c r="W61" i="53"/>
  <c r="X61" i="53" s="1"/>
  <c r="W53" i="53"/>
  <c r="X53" i="53" s="1"/>
  <c r="W40" i="53"/>
  <c r="X40" i="53" s="1"/>
  <c r="W58" i="53"/>
  <c r="X58" i="53" s="1"/>
  <c r="W62" i="53"/>
  <c r="X62" i="53" s="1"/>
  <c r="W68" i="53"/>
  <c r="X68" i="53" s="1"/>
  <c r="W21" i="53"/>
  <c r="X21" i="53" s="1"/>
  <c r="W37" i="53"/>
  <c r="X37" i="53" s="1"/>
  <c r="W11" i="53"/>
  <c r="X11" i="53" s="1"/>
  <c r="W19" i="53"/>
  <c r="X19" i="53" s="1"/>
  <c r="W27" i="53"/>
  <c r="X27" i="53" s="1"/>
  <c r="W30" i="53"/>
  <c r="X30" i="53" s="1"/>
  <c r="W54" i="53"/>
  <c r="X54" i="53" s="1"/>
  <c r="W66" i="53"/>
  <c r="X66" i="53" s="1"/>
  <c r="W12" i="53"/>
  <c r="X12" i="53" s="1"/>
  <c r="W20" i="53"/>
  <c r="X20" i="53" s="1"/>
  <c r="W28" i="53"/>
  <c r="X28" i="53" s="1"/>
  <c r="W42" i="53"/>
  <c r="X42" i="53" s="1"/>
  <c r="W69" i="53"/>
  <c r="X69" i="53" s="1"/>
  <c r="W71" i="53"/>
  <c r="X71" i="53" s="1"/>
  <c r="W10" i="53"/>
  <c r="X10" i="53" s="1"/>
  <c r="W18" i="53"/>
  <c r="X18" i="53" s="1"/>
  <c r="W26" i="53"/>
  <c r="X26" i="53" s="1"/>
  <c r="W63" i="53"/>
  <c r="X63" i="53" s="1"/>
  <c r="W59" i="53"/>
  <c r="X59" i="53" s="1"/>
  <c r="W7" i="53"/>
  <c r="X7" i="53" s="1"/>
  <c r="W22" i="53"/>
  <c r="X22" i="53" s="1"/>
  <c r="W32" i="53"/>
  <c r="X32" i="53" s="1"/>
  <c r="W39" i="53"/>
  <c r="X39" i="53" s="1"/>
  <c r="W55" i="53"/>
  <c r="X55" i="53" s="1"/>
  <c r="W52" i="53"/>
  <c r="X52" i="53" s="1"/>
  <c r="W70" i="53"/>
  <c r="X70" i="53" s="1"/>
  <c r="W35" i="53"/>
  <c r="X35" i="53" s="1"/>
  <c r="W67" i="53"/>
  <c r="X67" i="53" s="1"/>
  <c r="W15" i="53"/>
  <c r="X15" i="53" s="1"/>
  <c r="W6" i="53"/>
  <c r="X6" i="53" s="1"/>
  <c r="W16" i="53"/>
  <c r="X16" i="53" s="1"/>
  <c r="W23" i="53"/>
  <c r="X23" i="53" s="1"/>
  <c r="W38" i="53"/>
  <c r="X38" i="53" s="1"/>
  <c r="W47" i="53"/>
  <c r="X47" i="53" s="1"/>
  <c r="W56" i="53"/>
  <c r="X56" i="53" s="1"/>
  <c r="W46" i="53"/>
  <c r="X46" i="53" s="1"/>
  <c r="W14" i="53"/>
  <c r="X14" i="53" s="1"/>
  <c r="W24" i="53"/>
  <c r="X24" i="53" s="1"/>
  <c r="W31" i="53"/>
  <c r="X31" i="53" s="1"/>
  <c r="W44" i="53"/>
  <c r="X44" i="53" s="1"/>
  <c r="W57" i="53"/>
  <c r="X57" i="53" s="1"/>
  <c r="W64" i="53"/>
  <c r="X64" i="53" s="1"/>
  <c r="AD64" i="53" l="1"/>
  <c r="AE64" i="53" s="1"/>
  <c r="AD37" i="53"/>
  <c r="AE37" i="53" s="1"/>
  <c r="AD36" i="53"/>
  <c r="AE36" i="53" s="1"/>
  <c r="AD57" i="53"/>
  <c r="AE57" i="53" s="1"/>
  <c r="AD38" i="53"/>
  <c r="AE38" i="53" s="1"/>
  <c r="AD52" i="53"/>
  <c r="AE52" i="53" s="1"/>
  <c r="AD26" i="53"/>
  <c r="AE26" i="53" s="1"/>
  <c r="AD12" i="53"/>
  <c r="AE12" i="53" s="1"/>
  <c r="AD21" i="53"/>
  <c r="AE21" i="53" s="1"/>
  <c r="AD49" i="53"/>
  <c r="AE49" i="53" s="1"/>
  <c r="AD33" i="53"/>
  <c r="AE33" i="53" s="1"/>
  <c r="AD70" i="53"/>
  <c r="AE70" i="53" s="1"/>
  <c r="AD34" i="53"/>
  <c r="AE34" i="53" s="1"/>
  <c r="AD55" i="53"/>
  <c r="AE55" i="53" s="1"/>
  <c r="AD16" i="53"/>
  <c r="AE16" i="53" s="1"/>
  <c r="AD54" i="53"/>
  <c r="AE54" i="53" s="1"/>
  <c r="AD24" i="53"/>
  <c r="AE24" i="53" s="1"/>
  <c r="AD6" i="53"/>
  <c r="AE6" i="53" s="1"/>
  <c r="AD32" i="53"/>
  <c r="AE32" i="53" s="1"/>
  <c r="AD71" i="53"/>
  <c r="AE71" i="53" s="1"/>
  <c r="AD30" i="53"/>
  <c r="AE30" i="53" s="1"/>
  <c r="AD58" i="53"/>
  <c r="AE58" i="53" s="1"/>
  <c r="AD72" i="53"/>
  <c r="AE72" i="53" s="1"/>
  <c r="AD9" i="53"/>
  <c r="AE9" i="53" s="1"/>
  <c r="AD10" i="53"/>
  <c r="AE10" i="53" s="1"/>
  <c r="AD69" i="53"/>
  <c r="AE69" i="53" s="1"/>
  <c r="AD47" i="53"/>
  <c r="AE47" i="53" s="1"/>
  <c r="AD61" i="53"/>
  <c r="AE61" i="53" s="1"/>
  <c r="AD23" i="53"/>
  <c r="AE23" i="53" s="1"/>
  <c r="AD66" i="53"/>
  <c r="AE66" i="53" s="1"/>
  <c r="AD8" i="53"/>
  <c r="AE8" i="53" s="1"/>
  <c r="AD31" i="53"/>
  <c r="AE31" i="53" s="1"/>
  <c r="AD39" i="53"/>
  <c r="AE39" i="53" s="1"/>
  <c r="AD62" i="53"/>
  <c r="AE62" i="53" s="1"/>
  <c r="AD5" i="53"/>
  <c r="AE5" i="53" s="1"/>
  <c r="AD17" i="53"/>
  <c r="AE17" i="53" s="1"/>
  <c r="AD22" i="53"/>
  <c r="AE22" i="53" s="1"/>
  <c r="AD48" i="53"/>
  <c r="AE48" i="53" s="1"/>
  <c r="AD46" i="53"/>
  <c r="AE46" i="53" s="1"/>
  <c r="AD67" i="53"/>
  <c r="AE67" i="53" s="1"/>
  <c r="AD7" i="53"/>
  <c r="AE7" i="53" s="1"/>
  <c r="AD42" i="53"/>
  <c r="AE42" i="53" s="1"/>
  <c r="AD19" i="53"/>
  <c r="AE19" i="53" s="1"/>
  <c r="AD29" i="53"/>
  <c r="AE29" i="53" s="1"/>
  <c r="AD63" i="53"/>
  <c r="AE63" i="53" s="1"/>
  <c r="AD20" i="53"/>
  <c r="AE20" i="53" s="1"/>
  <c r="AD44" i="53"/>
  <c r="AE44" i="53" s="1"/>
  <c r="AD18" i="53"/>
  <c r="AE18" i="53" s="1"/>
  <c r="AD68" i="53"/>
  <c r="AE68" i="53" s="1"/>
  <c r="AD25" i="53"/>
  <c r="AE25" i="53" s="1"/>
  <c r="AD14" i="53"/>
  <c r="AE14" i="53" s="1"/>
  <c r="AD15" i="53"/>
  <c r="AE15" i="53" s="1"/>
  <c r="AD27" i="53"/>
  <c r="AE27" i="53" s="1"/>
  <c r="AD40" i="53"/>
  <c r="AE40" i="53" s="1"/>
  <c r="AD65" i="53"/>
  <c r="AE65" i="53" s="1"/>
  <c r="AD56" i="53"/>
  <c r="AE56" i="53" s="1"/>
  <c r="AD35" i="53"/>
  <c r="AE35" i="53" s="1"/>
  <c r="AD59" i="53"/>
  <c r="AE59" i="53" s="1"/>
  <c r="AD28" i="53"/>
  <c r="AE28" i="53" s="1"/>
  <c r="AD11" i="53"/>
  <c r="AE11" i="53" s="1"/>
  <c r="AD53" i="53"/>
  <c r="AE53" i="53" s="1"/>
  <c r="AD41" i="53"/>
  <c r="AE41" i="53" s="1"/>
  <c r="AD13" i="53"/>
  <c r="AE13" i="53" s="1"/>
  <c r="AD4" i="53"/>
  <c r="AE4" i="53" s="1"/>
  <c r="X4" i="53"/>
</calcChain>
</file>

<file path=xl/sharedStrings.xml><?xml version="1.0" encoding="utf-8"?>
<sst xmlns="http://schemas.openxmlformats.org/spreadsheetml/2006/main" count="2025" uniqueCount="419">
  <si>
    <t>Processo sensibile</t>
  </si>
  <si>
    <t>Descrizione</t>
  </si>
  <si>
    <t>ANALISI PROCESSI</t>
  </si>
  <si>
    <t>Descrizione del controllo preventivo in uso</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</si>
  <si>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</si>
  <si>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</si>
  <si>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</si>
  <si>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</si>
  <si>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</si>
  <si>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</si>
  <si>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</si>
  <si>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</si>
  <si>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</si>
  <si>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</si>
  <si>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</si>
  <si>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</si>
  <si>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</si>
  <si>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</si>
  <si>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</si>
  <si>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</si>
  <si>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</si>
  <si>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</si>
  <si>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</si>
  <si>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</si>
  <si>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</si>
  <si>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</si>
  <si>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</si>
  <si>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</si>
  <si>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</si>
  <si>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</si>
  <si>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</si>
  <si>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</si>
  <si>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</si>
  <si>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</si>
  <si>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</si>
  <si>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</si>
  <si>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Incidenza economica dell'attività</t>
  </si>
  <si>
    <t>B</t>
  </si>
  <si>
    <t>Gestione finanziaria</t>
  </si>
  <si>
    <t>Programmazione acquisti</t>
  </si>
  <si>
    <t>Gestione della cassa economale</t>
  </si>
  <si>
    <t>Nomina RUP</t>
  </si>
  <si>
    <t>Gestione subappalto</t>
  </si>
  <si>
    <t>Nomina commissione esaminatrice</t>
  </si>
  <si>
    <t>Gestione conflitto di interessi</t>
  </si>
  <si>
    <t>Nomina DEC/DEL</t>
  </si>
  <si>
    <t xml:space="preserve">Danno reputazionale </t>
  </si>
  <si>
    <t>231 (SI/NO)</t>
  </si>
  <si>
    <t>190 (SI/NO)</t>
  </si>
  <si>
    <t xml:space="preserve">Disfunzionalità organizzative e gestionali </t>
  </si>
  <si>
    <t>Gestione elenco fornitori</t>
  </si>
  <si>
    <t>Azioni da attuare</t>
  </si>
  <si>
    <t>Tempistica di attuazione</t>
  </si>
  <si>
    <t>Descrizione obiettivo</t>
  </si>
  <si>
    <t>Tempistica di monitoraggio</t>
  </si>
  <si>
    <t>Rating rischio nella versione precedente del risk assessment</t>
  </si>
  <si>
    <t>Riferimento (NC, raccomandazioni, segnalazioni)</t>
  </si>
  <si>
    <t>Attività sensibile</t>
  </si>
  <si>
    <t>Responsabile monitoraggio</t>
  </si>
  <si>
    <t>N.</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</si>
  <si>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</si>
  <si>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</si>
  <si>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</si>
  <si>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</si>
  <si>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</si>
  <si>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</si>
  <si>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Valutazione del controllo preventivo in uso</t>
  </si>
  <si>
    <t>Normalizzazione controllo preventivo in uso (NC, raccomandazioni, segnalazioni)</t>
  </si>
  <si>
    <t>Valutazione finale del controllo preventivo in uso</t>
  </si>
  <si>
    <t xml:space="preserve">Rating rischio                                </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</si>
  <si>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</si>
  <si>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</si>
  <si>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</si>
  <si>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</si>
  <si>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</si>
  <si>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</si>
  <si>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</si>
  <si>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</si>
  <si>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Carte di credito e di debito</t>
  </si>
  <si>
    <t>La controparte rappresenta un socio in affari?
(SI/NO)</t>
  </si>
  <si>
    <t>Indicatore di monitoraggio</t>
  </si>
  <si>
    <t>- CdA
- Direttore Generale</t>
  </si>
  <si>
    <t>Nomina Commissione di gara</t>
  </si>
  <si>
    <t>Contrattazione con la PA</t>
  </si>
  <si>
    <t xml:space="preserve">Reclutamento tramite società esterne di selezione del personale </t>
  </si>
  <si>
    <t>Erogazione di sponsorizzazioni, contributi ed erogazioni liberali</t>
  </si>
  <si>
    <t>Direttore Generale</t>
  </si>
  <si>
    <t>NO</t>
  </si>
  <si>
    <t>Personale</t>
  </si>
  <si>
    <t>SI</t>
  </si>
  <si>
    <t>Assemblea dei soci</t>
  </si>
  <si>
    <t>Candidati per la nomina</t>
  </si>
  <si>
    <t>Società esterna di selezione del personale</t>
  </si>
  <si>
    <t>Agenzia per il lavoro</t>
  </si>
  <si>
    <t>Candidati</t>
  </si>
  <si>
    <t>Professionisti esterni</t>
  </si>
  <si>
    <t xml:space="preserve">SI </t>
  </si>
  <si>
    <t>SI (in alcuni casi)</t>
  </si>
  <si>
    <t>Operatori economici</t>
  </si>
  <si>
    <t>Istituto finanziario</t>
  </si>
  <si>
    <t>Agenzia delle Entrate, ARERA, Corte dei Conti, Guardia di Finanza, Ragioneria Generale dello Stato, ARPA, USL, Provincia, NOE, Vigili del Fuoco, Ispettorato del Lavoro, ecc… (ognuno per le attività di propria competenza)</t>
  </si>
  <si>
    <t>Comuni, Provincia, SUAP, ecc… (ognuno per le attività di propria competenza)</t>
  </si>
  <si>
    <t xml:space="preserve">UE, Stato, Regione, Ato, ecc… </t>
  </si>
  <si>
    <t>Sottoscrizione contratto</t>
  </si>
  <si>
    <t>Responsabile dell'area soggetto a verifica</t>
  </si>
  <si>
    <t>Dipendenti / Amministratori / Soggetti esterni alla Società (es. consulenti, fornitori, rappresentanti della PA)</t>
  </si>
  <si>
    <t>Soggetti esterni alla Società (es. consulenti, fornitori, rappresentanti della PA)</t>
  </si>
  <si>
    <t>Soggetti esterni (es. fornitori, clienti, dipendenti, rappresentanti della PA)</t>
  </si>
  <si>
    <t>Ulteriori rischi/opportunità</t>
  </si>
  <si>
    <t>Descrizione rischi/opportunità</t>
  </si>
  <si>
    <t xml:space="preserve">Tempistica di monitoraggio </t>
  </si>
  <si>
    <t xml:space="preserve">Responsabile monitoraggio </t>
  </si>
  <si>
    <t>MONITORAGGIO</t>
  </si>
  <si>
    <t>Responsabili dell'attuazione</t>
  </si>
  <si>
    <t>Risorse necessarie</t>
  </si>
  <si>
    <t xml:space="preserve">Indicatore di monitoraggio </t>
  </si>
  <si>
    <t>AZIONI PER AFFRONTARE RISCHI/OPPORTUNITA'  E OBIETTIVI PER LA PREVENZIONE DELLA CORRUZIONE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</si>
  <si>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</si>
  <si>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</si>
  <si>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</si>
  <si>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</si>
  <si>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Data realizzazione azione e obiettivo</t>
  </si>
  <si>
    <t>Nomina Organismo di vigilanza</t>
  </si>
  <si>
    <t>Organo Amministrativo</t>
  </si>
  <si>
    <t xml:space="preserve">Nomina Collegio sindacale </t>
  </si>
  <si>
    <t xml:space="preserve">Nomina Società di revisione </t>
  </si>
  <si>
    <t>Semestrale</t>
  </si>
  <si>
    <t>Progressioni di carriera</t>
  </si>
  <si>
    <t>Stakeholder</t>
  </si>
  <si>
    <t>Dipendenti / Amministratori / Fornitori</t>
  </si>
  <si>
    <t>SI (nel caso di fornitori)</t>
  </si>
  <si>
    <t>/</t>
  </si>
  <si>
    <t>GRUPPO RETIAMBIENTE</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</si>
  <si>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</si>
  <si>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</si>
  <si>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</si>
  <si>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</si>
  <si>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</si>
  <si>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</si>
  <si>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</si>
  <si>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</si>
  <si>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Gestione CdR</t>
  </si>
  <si>
    <t>Utenti</t>
  </si>
  <si>
    <t>Agevolazione indebita di un utente accettando rifiuti non adeguati rispetto alla regolamentazione</t>
  </si>
  <si>
    <t>Personale dedicato all'aggiornamento della regolamentazione aziendale</t>
  </si>
  <si>
    <t>Approvazione dell'aggiornamento della regolamentazione aziendale entro i tempi previsti</t>
  </si>
  <si>
    <t xml:space="preserve">Migliorare la regolamentazione aziendale in materia di acquisti con ulteriori presidi al fine di prevenire i rischi corruttivi </t>
  </si>
  <si>
    <t>Realizzazione dei servizi di Igiene Ambientale</t>
  </si>
  <si>
    <t>Si (in alcuni casi)</t>
  </si>
  <si>
    <t>Gestione servizi commerciali</t>
  </si>
  <si>
    <t>Clienti</t>
  </si>
  <si>
    <t>Predisposizione di offerte a condizioni agevolate al fine di favorire determinati clienti</t>
  </si>
  <si>
    <t>Verifica incassi</t>
  </si>
  <si>
    <t>Gestione contabilità</t>
  </si>
  <si>
    <t>Gestione fatturazione attiva a RetiAmbiente</t>
  </si>
  <si>
    <t>Capogruppo</t>
  </si>
  <si>
    <t>Alterazione dei dati di fatturazione al fine di creare fondi occulti</t>
  </si>
  <si>
    <t>Progettazione servizi</t>
  </si>
  <si>
    <t>Mobilità infragruppo e selezione interna di personale</t>
  </si>
  <si>
    <t>Valutazione individuale del personale</t>
  </si>
  <si>
    <t>Gestione fatturazione attiva ai clienti per servizi a pagamento</t>
  </si>
  <si>
    <t>Beneficiario delle sponsorizzazioni</t>
  </si>
  <si>
    <t>Gestione richiesta ritiro ingombranti ed erogazione del servizio</t>
  </si>
  <si>
    <t>Gestione autorizzazioni e accessi all'uso di applicativi</t>
  </si>
  <si>
    <t>Dipendenti / Amministratori / Soggetti esterni alla Società (es. fornitori)</t>
  </si>
  <si>
    <t>Attività interna alla Società, che tuttavia determina un contatto con Comune, Retiambiente e ATO Toscana Costa in fase di autorizzazioni dei piani finanziari e operativi</t>
  </si>
  <si>
    <t>Svolgimento delle attività di progettazione al fine di agevolare indebitamente la Società ovvero futuri operatori economici nello svolgimento dei servizi</t>
  </si>
  <si>
    <t>Dipendenti</t>
  </si>
  <si>
    <t>Gestione servizi di Igiene Ambientale</t>
  </si>
  <si>
    <t>Gestione servizi di raccolta</t>
  </si>
  <si>
    <t>Aggiornamento della documentazione entro i termini previsti</t>
  </si>
  <si>
    <t>- RUP
- DL</t>
  </si>
  <si>
    <t>- RUP
- DEC</t>
  </si>
  <si>
    <t>Ampliare il controlli finanziari al fine di assicurare una migliore gestione dei rischi corruttivi</t>
  </si>
  <si>
    <t>Implementare una procedura per la gestione finanziaria</t>
  </si>
  <si>
    <t>Gestione progettazione</t>
  </si>
  <si>
    <t>Gestione ritiro ingombranti</t>
  </si>
  <si>
    <t>Gestione magazzini</t>
  </si>
  <si>
    <t>- Direttore Generale
- RUP
- Ufficio gare e acquisti</t>
  </si>
  <si>
    <t>- CdA 
- Direttore Generale 
- Ufficio Gare e Acquisti</t>
  </si>
  <si>
    <t>Richiedente la consulenza</t>
  </si>
  <si>
    <t>- Direttore Generale
- Responsabile impianto</t>
  </si>
  <si>
    <t>- Direttore Generale
- RUP
- Commissione di gara
- Ufficio gare e acquisti</t>
  </si>
  <si>
    <t>- Direttore Generale
- Amministrazione e finanza</t>
  </si>
  <si>
    <t>- CdA 
- Ufficio Gare e acquisti
- Responsabili di Funzione
- Direttore Generale</t>
  </si>
  <si>
    <t>- RUP
- Ufficio Gare e Acquisti</t>
  </si>
  <si>
    <t>Responsabile e operatori servizi territoriali</t>
  </si>
  <si>
    <t>- Direttore Generale
- Responsabile gare, acquisti e approvvigionamenti</t>
  </si>
  <si>
    <t>Gestione trasporto rifiuti</t>
  </si>
  <si>
    <t>Gestione del trasporto rifiuti su gomma e marittimi organizzato dalla logistica dell’impianto di Buraccio</t>
  </si>
  <si>
    <t>Responsabile impianto</t>
  </si>
  <si>
    <t>Ufficio amministrazione e finanza</t>
  </si>
  <si>
    <t>RetiAmbiente / Clienti</t>
  </si>
  <si>
    <t>- Direttore Generale
- Responsabile servizi territoriali</t>
  </si>
  <si>
    <t>- Call center
- Responsabile servizi territoriali e operatore</t>
  </si>
  <si>
    <t>- CdA 
- Direttore Generale 
- Ufficio Gare e Acquisti 
- Ufficio Risorse Umane</t>
  </si>
  <si>
    <t>- Direttore Generale
- Responsabile Controllo di gestione</t>
  </si>
  <si>
    <t>- Direttore Generale
- Responsabile dell'area interessata dalla richiesta di autorizzazione</t>
  </si>
  <si>
    <t>- Direttore generale
- Area tecnica
- Amministrazione e finanza</t>
  </si>
  <si>
    <t>Amministratori e dipendenti</t>
  </si>
  <si>
    <t>- Responsabile area tecnica
- Responsabile gestione servizi territoriali</t>
  </si>
  <si>
    <t>- Responsabile area tecnica
- Responsabile gestione impianti
- Addetti logistica impianti</t>
  </si>
  <si>
    <t>- CdA
- Ufficio Risorse Umane</t>
  </si>
  <si>
    <t>- CdA 
- Direttore Generale 
- Commissione esaminatrice
- Ufficio Risorse Umane</t>
  </si>
  <si>
    <t>- CdA 
- Direttore Generale 
- Ufficio Risorse Umane</t>
  </si>
  <si>
    <t>- CdA
- Direttore Generale 
- Ufficio Risorse Umane</t>
  </si>
  <si>
    <t>Gestione magazzino sacchi e contenitori</t>
  </si>
  <si>
    <t>- Responsabile gare, acquisti e approvvigionamenti
- Responsabile magazzino servizi territoriali</t>
  </si>
  <si>
    <t>Utenti / Fornitori</t>
  </si>
  <si>
    <t>- Responsabile di funzioni o settore o ufficio 
- Dipendenti
- Ufficio risorse umane</t>
  </si>
  <si>
    <t>- Direttore Generale
- Ufficio risorse umane
- Responsabile amministrazione e finanza</t>
  </si>
  <si>
    <t>- CdA
- Direttore generale
- Responsabile comunicazione</t>
  </si>
  <si>
    <t>- Direttore Generale 
- Dipendenti</t>
  </si>
  <si>
    <t>Controllo di gestione</t>
  </si>
  <si>
    <t>- Direttore Generale 
- Ufficio Risorse Umane</t>
  </si>
  <si>
    <t>- Direttore Generale
- Responsabile amministrazione e finanza</t>
  </si>
  <si>
    <t>- Responsabile acquisti
- Responsabile amministrazione
- Responsabili di Area</t>
  </si>
  <si>
    <t>- Responsabile acquisti
- Responsabile amministrazione
- Responsabili di Area
- Consulente esterno</t>
  </si>
  <si>
    <t>Aumentare il livello di controllo in materia di prevenzione della corruzione in relazione ai servizi commerciali</t>
  </si>
  <si>
    <t>Responsabile impianti</t>
  </si>
  <si>
    <t>Responsabile risorse umane</t>
  </si>
  <si>
    <t>Aumentare il livello di controllo in materia di prevenzione della corruzione nell'affidamento degli incarichi professionali</t>
  </si>
  <si>
    <t>Responsabile gare, acquisti e approvvigionamenti</t>
  </si>
  <si>
    <t>Aggiornare la procedura operativa "Approvvigionamenti, Acquisti e Appalti" fine di:
- prevedere la dichiarazione del RUP di assenza di condizioni di conflitto di interesse 
- indicare le verifiche che vengono svolte sul possesso da parte degli OE dei requisiti richiesti dal D.lgs. 50/2016, distinguendoli per soglie di importo</t>
  </si>
  <si>
    <t>Responsabile amministrazione e finanza / Responsabile controllo di gestione</t>
  </si>
  <si>
    <t xml:space="preserve">Responsabile Amministrazione </t>
  </si>
  <si>
    <t>- ATO Toscana Costa
- Comuni soci
- RetiAmbiente</t>
  </si>
  <si>
    <t>Predisposizione offerte commerciali per il servizio di raccolta e trasporto rifiuti</t>
  </si>
  <si>
    <t>Predisposizione offerte commerciali per la gestione dei servizi di trasporto e smaltimento rifiuti</t>
  </si>
  <si>
    <t>Gestione dei servizi commerciali di trasporto e smaltimento rifiuti</t>
  </si>
  <si>
    <t xml:space="preserve">Aggiornare la procedura operativa "Approvvigionamenti, Acquisti e Appalti" includendo la disciplina sul conferimento di incarichi professionali </t>
  </si>
  <si>
    <t>Aggiornare la Procedura operativa "Redazione dell'offerta e riesame dell'offerta e del contratto" includendo la gestione dei servizi commerciali di smaltimento e recupero rifiuti presso l'impianto di Buraccio anche per importi superiori a 5.000 euro</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</si>
  <si>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</si>
  <si>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</si>
  <si>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</si>
  <si>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</si>
  <si>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Tutti i responsabili di Area</t>
  </si>
  <si>
    <t>Risk assessment ESA S.p.A.</t>
  </si>
  <si>
    <t>Allegato 6 al PTPCT
Rev. 00</t>
  </si>
  <si>
    <t>Manifestazione di illeciti in passato nel processo sensibile</t>
  </si>
  <si>
    <t>Interazione con soci in affari</t>
  </si>
  <si>
    <t xml:space="preserve">Personale aziendale coinvolto </t>
  </si>
  <si>
    <t>Rischio del socio in affari
(B / &gt; B)</t>
  </si>
  <si>
    <t>37001 (SI/NO)</t>
  </si>
  <si>
    <t>Rischio reato</t>
  </si>
  <si>
    <t>Esempio condotta illecita</t>
  </si>
  <si>
    <t xml:space="preserve">Rischio inerente </t>
  </si>
  <si>
    <t xml:space="preserve">Rating rischio inerente </t>
  </si>
  <si>
    <t>Gestione acquisti in urgenza</t>
  </si>
  <si>
    <t>Selezione del personale</t>
  </si>
  <si>
    <t>Gestione  del personale</t>
  </si>
  <si>
    <t xml:space="preserve">Gestione finanziaria </t>
  </si>
  <si>
    <t xml:space="preserve">Autorizzazione missioni del personale </t>
  </si>
  <si>
    <t xml:space="preserve">Gestione del personale </t>
  </si>
  <si>
    <t>Gestione omaggi e spese di rappresentanza</t>
  </si>
  <si>
    <t>Gestione omaggi</t>
  </si>
  <si>
    <t xml:space="preserve">Gestione comunicazione </t>
  </si>
  <si>
    <t xml:space="preserve">Gestione dei contenziosi e definizione di accordi transattivi </t>
  </si>
  <si>
    <t>Nomina organo amministrativo e di controllo</t>
  </si>
  <si>
    <t>Consegna hardware e installazione software</t>
  </si>
  <si>
    <t>Gestione servizi informatici</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</si>
  <si>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</si>
  <si>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 Codice etico di gruppo 
- Organigramma
- Sistema di deleghe e procure vigente (visura camerale)
- D.lgs. 165/2001
- D.lgs. 175/2016
- Obblighi di pubblicazione previsti dalla normativa vigente, in particolare D.lgs. 33/2013
- PTPCT
- Regolamento selezione e assunzione di personale del gruppo RetiAmbiente
- Budget aziendale
- Regolamento di gruppo, in particolare nelle parti relative all'assunzione del personale
- Modello 231</t>
  </si>
  <si>
    <t>- Codice etico  di gruppo 
- Organigramma
- Sistema di deleghe e procure vigente (visura camerale)
- D.lgs. 165/2001
- D.lgs. 175/2016
- Obblighi di pubblicazione previsti dalla normativa vigente, in particolare D.lgs. 33/2013
- PTPCT
- Regolamento selezione e assunzione di personale del gruppo RetiAmbiente
- Modello 231</t>
  </si>
  <si>
    <t>- Codice etico di gruppo 
- Organigramma
- Sistema di deleghe e procure vigente (visura camerale)
- D.lgs. 165/2001
- D.lgs. 175/2016
- Obblighi di pubblicazione previsti dalla normativa vigente, in particolare D.lgs. 33/2013
- PTPCT
- Regolamento selezione e assunzione di personale del gruppo RetiAmbiente
- Modello 231
- Relazione predisposta dalla società esterna di selezione del personale al termine dell'iter selettivo
- Contratto con società esterna di selezione del personale, individuata secondo la normativa vigente e la regolamentazione aziendale in materia di acquisti</t>
  </si>
  <si>
    <t>- Codice etico di gruppo 
- Organigramma
- Sistema di deleghe e procure vigente (visura camerale)
- Contratto con agenzia interinale, individuata secondo la normativa vigente e la regolamentazione aziendale in materia di acquisti
- Modello 231
- PTPCT d</t>
  </si>
  <si>
    <t>- Codice etico di gruppo 
- Organigramma
- Sistema di deleghe e procure vigente (visura camerale)
- D.lgs. 165/2001
- D.lgs. 175/2016
- Obblighi di pubblicazione previsti dalla normativa vigente, in particolare D.lgs. 33/2013
- PTPCT
- Regolamento selezione e assunzione di personale del gruppo RetiAmbiente
- Modello 231</t>
  </si>
  <si>
    <t>- Codice etico di gruppo 
- Organigramma
- Sistema di deleghe e procure vigente (visura camerale)
- CCNL Federambiente
- Regolamento selezione e assunzione di personale del gruppo RetiAmbiente
- Modello 231
- Documentazione consegnata al personale in fase di assunzione</t>
  </si>
  <si>
    <t>- Codice etico  di gruppo 
- Organigramma
- Sistema di deleghe e procure vigente (visura camerale)
- Regolamento selezione e assunzione di personale del gruppo RetiAmbiente
- Modello 231
- PTPCT</t>
  </si>
  <si>
    <t>- Codice etico di gruppo 
- Organigramma
- Sistema di deleghe e procure vigente (visura camerale)
- Software aziendale
- Rilevazione delle presenze tramite badge
- Programmazione delle ferie
- CCNL Federambiente
- Modulo straordinario, sottoscritto mensilmente dal dipendente e dal proprio responsabile
- Verbale di accordo sindacale del 23/12/2016 avente ad oggetto l'orario di lavoro
- Comunicazione aziendale Prot. CI-67/17 del 24/02/2017 avente ad oggetto un riepilogo delle disposizioni aziendali e contrattuali in materia di presenza e assenze sul lavoro
- Comunicazione aziendale Prot. DIR-492/11 del 18/11/2011 avente ad oggetto le prestazioni di lavoro straordinario
- Comunicazione aziendale Prot. RSGPA-28/10 del 22/01/2010 avente ad oggetto i permessi sindacali retribuiti
- Comunicazione aziendale Prot. GRU-102/22 del 03/03/2022 avente ad oggetto il comportamento in caso di malattia</t>
  </si>
  <si>
    <t xml:space="preserve">- Codice etico di gruppo 
- Organigramma
- Sistema di deleghe e procure vigente (visura camerale)
- PTPCT </t>
  </si>
  <si>
    <t>- Codice etico di gruppo 
- Organigramma
- Sistema di deleghe e procure vigente (visura camerale)
- Obblighi di pubblicazione previsti dalla normativa vigente, in particolare D.lgs. 33/2013
- PTPCT
- CCNL Federambiente
- Regolamento per il conferimento di incarichi ai dipendenti</t>
  </si>
  <si>
    <t>- Codice etico di gruppo 
- Organigramma
- Sistema di deleghe e procure vigente (visura camerale)
- Obblighi di pubblicazione previsti dalla normativa vigente, in particolare D.lgs. 33/2013
- PTPCT
- Accordo di secondo livello
- CCNL Federambiente
- Modello 231</t>
  </si>
  <si>
    <t>- Codice etico di gruppo 
- Organigramma
- Sistema di deleghe e procure vigente (visura camerale)
- Regolamento selezione e assunzione di personale del gruppo RetiAmbiente
- CCNL Federambiente
- PTPCT
- Modello 231</t>
  </si>
  <si>
    <t>- Codice etico di gruppo 
- Organigramma
- Sistema di deleghe e procure vigente (visura camerale)
- Obblighi di pubblicazione previsti dalla normativa vigente, in particolare D.lgs. 33/2013
- PTPCT
- CCNL Federambiente
- Modello 231</t>
  </si>
  <si>
    <t>- Codice etico di gruppo 
- Organigramma
- Sistema di deleghe e procure vigente (visura camerale)
- CCNL Federambiente
- Procedura operativa "Gestione finanziaria"
- Modulo autorizzazione trasferta e nota spese</t>
  </si>
  <si>
    <t>- Codice etico di gruppo 
- Organigramma
- Sistema di deleghe e procure vigente (visura camerale)
- D.lgs. 50/2016 
- D.lgs. 165/2001
- Linee guida ANAC n. 1 e n. 12
- Obblighi di pubblicazione previsti dalla normativa vigente, in particolare D.lgs. 33/2013
- Modello 231, procedura 2 e 6
- PTPCT
- Procedura operativa "Approvvigionamenti, acquisti e appalti"
- Procedura operativa "Valutazione e sorveglianza dei fornitori"</t>
  </si>
  <si>
    <t>- Codice etico di gruppo 
- Organigramma
- Sistema di deleghe e procure vigente (visura camerale)
- D.lgs. 50/2016 
- D.lgs. 165/2001
- Linee guida ANAC n. 1 e n. 12
- Obblighi di pubblicazione previsti dalla normativa vigente, in particolare D.lgs. 33/2013
- Modello 231, procedura 2 e 6
- PTPCT
- Procedura operativa "Valutazione e sorveglianza dei fornitori"
- Procedura operativa "Approvvigionamenti, acquisti e appalti"</t>
  </si>
  <si>
    <t>- Codice etico di gruppo 
- Organigramma
- Sistema di deleghe e procure vigente (visura camerale)
- D.lgs. 50/2016
- Linee guida ANAC n. 4
- Regolamento degli approvvigionamenti infragruppo di RETIAMBIENTE S.p.A.
- Regolamento di gruppo, per la parte relativa alla programmazione e gestione degli acquisti
- PTPCT 
- Modello 231, procedura 5
- Disposizioni in materia di acquisti, trasparenza ed anticorruzione
- Programma degli acquisti approvato dal CdA
- Procedura operativa "Approvvigionamenti, acquisti e appalti"
- Procedura operativa "Valutazione e sorveglianza dei fornitori"</t>
  </si>
  <si>
    <t>- Codice etico di gruppo 
- Organigramma
- Sistema di deleghe e procure vigente (visura camerale)
- D.lgs. 50/2016
- Linee guida ANAC n. 13 e n. 15
- Regolamento degli approvvigionamenti infragruppo di RETIAMBIENTE S.p.A.
- Regolamento di gruppo, per la parte relativa alla programmazione e gestione degli acquisti
- PTPCT 
- Modello 231, procedura 5
- Disposizioni in materia di acquisti, trasparenza ed anticorruzione
- Procedura operativa "Approvvigionamenti, acquisti e appalti"
- Procedura operativa "Valutazione e sorveglianza dei fornitori"</t>
  </si>
  <si>
    <t>- Codice etico di gruppo 
- Organigramma
- Sistema di deleghe e procure vigente (visura camerale)
- D.lgs. 50/2016
- Linee guida ANAC n. 4
- Obblighi di pubblicazione previsti dalla normativa vigente, in particolare D.lgs. 33/2013
- Regolamento degli approvvigionamenti infragruppo di RETIAMBIENTE S.p.A.
- Regolamento di gruppo, per la parte relativa alla programmazione e gestione degli acquisti
- PTPCT
- Modello 231, procedura 5
- Software aziendale dove vengono tracciate le diverse fasi del ciclo passivo
- Richiesta di acquisto
- Comunicazione aziendale prot. 262/19 avente ad oggetto la procedura acquisti
- Disposizioni in materia di acquisti, trasparenza ed anticorruzione
- Procedura operativa "Valutazione e sorveglianza dei fornitori"
- Procedura operativa "Approvvigionamenti, acquisti e appalti"</t>
  </si>
  <si>
    <t>- Codice etico di gruppo 
- Organigramma
- Sistema di deleghe e procure vigente (visura camerale)
- D.lgs. 50/2016
- Linee guida ANAC n. 4
- Obblighi di pubblicazione previsti dalla normativa vigente, in particolare D.lgs. 33/2013
- Regolamento degli approvvigionamenti infragruppo di RETIAMBIENTE S.p.A.
- Regolamento di gruppo, per la parte relativa alla programmazione e gestione degli acquisti
- PTPCT
- Modello 231, procedura 5
- Software aziendale dove vengono tracciate le diverse fasi del ciclo passivo
- Disposizioni in materia di acquisti, trasparenza ed anticorruzione
- Procedura operativa "Approvvigionamenti, acquisti e appalti"
- Procedura operativa "Valutazione e sorveglianza dei fornitori"</t>
  </si>
  <si>
    <t>- Codice etico di gruppo 
- Organigramma
- Sistema di deleghe e procure vigente (visura camerale)
- D.lgs. 50/2016
- PTPCT
- Modello 231, procedura 5
- Procedura operativa "Approvvigionamenti, acquisti e appalti"
- Procedura operativa "Valutazione e sorveglianza dei fornitori"</t>
  </si>
  <si>
    <t>- Codice etico di gruppo 
- Organigramma
- Sistema di deleghe e procure vigente (visura camerale)
- D.lgs. 50/2016
- Linee guida ANAC n. 2
- Regolamento degli approvvigionamenti infragruppo di RETIAMBIENTE S.p.A.
- PTPCT 
- Modello 231, procedura 5
- Software aziendale dove vengono tracciate le diverse fasi del ciclo passivo
- Disposizioni in materia di acquisti, trasparenza ed anticorruzione
- Procedura operativa "Approvvigionamenti, acquisti e appalti"
- Procedura operativa "Valutazione e sorveglianza dei fornitori"</t>
  </si>
  <si>
    <t>- Codice etico di gruppo 
- Organigramma
- Sistema di deleghe e procure vigente (visura camerale)
- D.lgs. 50/2016
- Regolamento degli approvvigionamenti infragruppo di RETIAMBIENTE S.p.A.
- PTPCT 
- Modello 231, procedura 5
- Software aziendale dove vengono tracciate le diverse fasi del ciclo passivo
- Disposizioni in materia di acquisti, trasparenza ed anticorruzione
- Piattaforma per la ricezione delle offerte
- Procedura operativa "Approvvigionamenti, acquisti e appalti"
- Procedura operativa "Valutazione e sorveglianza dei fornitori"</t>
  </si>
  <si>
    <t>- Codice etico di gruppo 
- Organigramma
- Sistema di deleghe e procure vigente (visura camerale)
- D.lgs. 50/2016
- D.lgs. 165/2001
- Obblighi di pubblicazione previsti dalla normativa vigente, in particolare D.lgs. 33/2013
- Regolamento degli approvvigionamenti infragruppo di RETIAMBIENTE S.p.A.
- PTPCT
- Modello 231, procedura 5
- Disposizioni in materia di acquisti, trasparenza ed anticorruzione
- Procedura operativa "Approvvigionamenti, acquisti e appalti"
- Procedura operativa "Valutazione e sorveglianza dei fornitori"</t>
  </si>
  <si>
    <t>- Codice etico di gruppo 
- Organigramma
- Sistema di deleghe e procure vigente (visura camerale)
- D.lgs. 50/2016
- Obblighi di pubblicazione previsti dalla normativa vigente, in particolare D.lgs. 33/2013
- Regolamento degli approvvigionamenti infragruppo di RETIAMBIENTE S.p.A.
- PTPCT
- Modello 231, procedura 5
- Due diligence effettuata sull'operatore economico aggiudicatario
- Software aziendale dove vengono tracciate le diverse fasi del ciclo passivo
- Disposizioni in materia di acquisti, trasparenza ed anticorruzione
- Determina di aggiudicazione
- Contratto con OE e ordine di acquisto
- Procedura operativa "Approvvigionamenti, acquisti e appalti"
- Procedura operativa "Valutazione e sorveglianza dei fornitori"</t>
  </si>
  <si>
    <t>- Codice etico di gruppo 
- Organigramma
- Sistema di deleghe e procure vigente (visura camerale)
- D.lgs. 50/2016
- Linee guida ANAC n. 4
- Obblighi di pubblicazione previsti dalla normativa vigente, in particolare D.lgs. 33/2013
- Regolamento degli approvvigionamenti infragruppo di RETIAMBIENTE S.p.A.
- PTPCT
- Modello 231, procedura 5
- Due diligence effettuata sull'operatore economico aggiudicatario
- Software aziendale dove vengono tracciate le diverse fasi del ciclo passivo
- Ordine di acquisto
- Determina a contrarre
- Disposizioni in materia di acquisti, trasparenza ed anticorruzione
- Procedura operativa "Approvvigionamenti, acquisti e appalti"
- Procedura operativa "Valutazione e sorveglianza dei fornitori"</t>
  </si>
  <si>
    <t>- Codice etico di gruppo 
- Organigramma
- Sistema di deleghe e procure vigente (visura camerale)
- D.lgs. 50/2016
- Linee guida ANAC n. 15
- Regolamento degli approvvigionamenti infragruppo di RETIAMBIENTE S.p.A.
- PTPCT 
- Modello 231, procedura 5
- Disposizioni in materia di acquisti, trasparenza ed anticorruzione
- Procedura operativa "Approvvigionamenti, acquisti e appalti"
- Procedura operativa "Valutazione e sorveglianza dei fornitori"</t>
  </si>
  <si>
    <t>- Codice etico di gruppo 
- Organigramma
- Sistema di deleghe e procure vigente (visura camerale)
- D.lgs. 50/2016
- Regolamento degli approvvigionamenti infragruppo di RETIAMBIENTE S.p.A.
- PTPCT 
- Modello 231, procedura 5
- Software aziendale dove vengono tracciate le diverse fasi del ciclo passivo
- Disposizioni in materia di acquisti, trasparenza ed anticorruzione
- Procedura operativa "Approvvigionamenti, acquisti e appalti"
- Procedura operativa "Valutazione e sorveglianza dei fornitori"</t>
  </si>
  <si>
    <t>- Codice etico di gruppo 
- Organigramma
- Sistema di deleghe e procure vigente (visura camerale)
- D.lgs. 50/2016
- PTPCT 
- Modello 231, procedura 5
- Software aziendale dove vengono tracciate le diverse fasi del ciclo passivo
- Collaudo dei lavori
- Comunicazione aziendale prot. 262/19 avente ad oggetto la procedura acquisti
- Disposizioni in materia di acquisti, trasparenza ed anticorruzione
- Procedura operativa "Gestione finanziaria"
- Procedura operativa "Approvvigionamenti, acquisti e appalti"</t>
  </si>
  <si>
    <t>- Codice etico di gruppo 
- Organigramma
- Sistema di deleghe e procure vigente (visura camerale)
- D.lgs. 50/2016
- PTPCT 
- Modello 231, procedura 5
- Software aziendale dove vengono tracciate le diverse fasi del ciclo passivo
- Collaudo del responsabile dell'acquisto
- Disposizioni in materia di acquisti, trasparenza ed anticorruzione
- Procedura operativa "Gestione finanziaria"
- Procedura operativa "Approvvigionamenti, acquisti e appalti"</t>
  </si>
  <si>
    <t>- Codice etico di gruppo 
- Organigramma
- Sistema di deleghe e procure vigente (visura camerale)
- D.lgs. 50/2016
- PTPCT 
- Modello 231, procedura 5
- Software aziendale dove vengono tracciate le diverse fasi del ciclo passivo
- Certificazione della correttezza dei beni consegnati da parte del responsabile dell'acquisto
- Disposizioni in materia di acquisti, trasparenza ed anticorruzione
- Procedura operativa "Approvvigionamenti, acquisti e appalti"
- Procedura operativa "Gestione finanziaria"
- Procedura operativa "Approvvigionamenti, acquisti e appalti"</t>
  </si>
  <si>
    <t>- Codice etico di gruppo 
- Organigramma
- Sistema di deleghe e procure vigente (visura camerale)
- Obblighi di pubblicazione previsti dalla normativa vigente, in particolare D.lgs. 33/2013
- PTPCT
- Modello 231, procedura 2
- Software aziendale 
- Verifica del DURC e degli adempimenti fiscali
- Procedura operativa "Gestione finanziaria"</t>
  </si>
  <si>
    <t>- Codice etico di gruppo 
- Organigramma
- Sistema di deleghe e procure vigente (visura camerale)
- Modello 231, procedura 2
- PTPCT
- Procedura operativa "Gestione finanziaria"
- Comunicazione di indennità di maneggio denaro del 13/02/2014 (prot. CI-DIR-55/14)</t>
  </si>
  <si>
    <t>- Codice etico di gruppo 
- Organigramma
- Sistema di deleghe e procure vigente (visura camerale)
- Modello 231, procedura 2
- PTPCT
- Procedura operativa "Gestione finanziaria"</t>
  </si>
  <si>
    <t>- Codice etico di gruppo 
- Organigramma
- Sistema di deleghe e procure vigente (visura camerale)
- Fatture emesse
- Estratti conto bancari
- Solleciti inviati ai clienti in caso di mancato pagamento
- Procedura operativa "Gestione finanziaria"</t>
  </si>
  <si>
    <t>- Codice etico di gruppo 
- Organigramma
- Sistema di deleghe e procure vigente (visura camerale)
- Contratto di servizio Ato - Retiambiente - SOL
- Piani economico finanziari e operativi approvati
- Rendicontazione predisposta a Retiambiente dei servizi erogati</t>
  </si>
  <si>
    <t>- Codice etico di gruppo 
- Organigramma
- Sistema di deleghe e procure vigente (visura camerale)
- Preventivi / contratti con clienti</t>
  </si>
  <si>
    <t>- Codice etico di gruppo 
- Organigramma
- Sistema di deleghe e procure vigente (visura camerale)
- Contratti di finanziamento
- Modello 231, procedura 2</t>
  </si>
  <si>
    <t xml:space="preserve">- Codice etico di gruppo 
- Organigramma
- Sistema di deleghe e procure vigente (visura camerale)
- Modello 231, procedura 2
- PTPCT </t>
  </si>
  <si>
    <t>- Codice etico di gruppo 
- Organigramma
- Sistema di deleghe e procure vigente (visura camerale)
- PTPCT 
- Documentazione giustificativa delle spese sostenute
- Procedura operativa "Gestione finanziaria"</t>
  </si>
  <si>
    <t>- Codice etico di gruppo 
- Organigramma
- Sistema di deleghe e procure vigente (visura camerale)
- Obblighi di pubblicazione previsti dalla normativa vigente, in particolare D.lgs. 33/2013
- PTPCT
- Regolamento sponsorizzazioni e liberalità del gruppo RetiAmbiente
- Regolamento di gruppo, in particolare nelle parti relative alle sponsorizzazioni
- Modello 231, procedura 2</t>
  </si>
  <si>
    <t>- Codice etico di gruppo 
- Organigramma
- Sistema di deleghe e procure vigente (visura camerale)
- Contratti sottoscritti con eventuali legali esterni
- Modello 231</t>
  </si>
  <si>
    <t xml:space="preserve">- Codice etico di gruppo 
- Organigramma
- Sistema di deleghe e procure vigente (visura camerale)
- Obblighi di pubblicazione previsti dalla normativa vigente, in particolare D.lgs. 33/2013
- D.lgs. 39/2013
- PTPCT
- Statuto </t>
  </si>
  <si>
    <t>- Codice etico di gruppo 
- Modello 231, parte speciale reati societari
- Statuto</t>
  </si>
  <si>
    <t>- Codice etico di gruppo 
- Modello 231 - Parte generale</t>
  </si>
  <si>
    <t>- Codice etico di gruppo 
- Organigramma
- Sistema di deleghe e procure vigente (visura camerale)
- Contratto di servizio Autorità - Retiambiente - SOL
- Procedura operativa "Progettazione e pianificazione"</t>
  </si>
  <si>
    <t>- Codice etico di gruppo 
- Modello 231, parte speciale reati contro la PA e procedura 2
- Organigramma
- Sistema di deleghe e procure vigente (visura camerale)</t>
  </si>
  <si>
    <t>- Codice etico di gruppo 
- Organigramma
- Modello 231, in particolare la parte speciale relativa ai reati contro la PA
- Contratto di servizio
- Piano industriale, strategico, economico e finanziario
- Contratto infragruppo RetiAmbiente per lo svolgimento dei servizi di igiene urbana nel territorio dei comuni dell'ambito territoriale Toscana Costa 
- Regolamento di gruppo</t>
  </si>
  <si>
    <t>- Codice etico  di gruppo 
- Modello 231, parte speciale reati contro la PA e procedura 2
- Organigramma
- Sistema di deleghe e procure vigente (visura camerale)
- Gestione di un elenco delle autorizzazioni con le relative scadenze</t>
  </si>
  <si>
    <t>- Codice etico di gruppo 
- Organigramma
- Sistema di deleghe e procure vigente (visura camerale)
- D.lgs. 50/2016
- PTPCT 
- Modello 231, procedura 5
- Software aziendale dove vengono tracciate le diverse fasi del ciclo passivo
- Software aziendale per la gestione dei rifiuti
- Disposizioni in materia di acquisti, trasparenza ed anticorruzione
- Procedura operativa "Approvvigionamenti, acquisti e appalti"
- Procedura operativa "Gestione rifiuti"
- Procedura operativa "Valutazione e sorveglianza dei fornitori"</t>
  </si>
  <si>
    <t>- Codice etico di gruppo 
- Organigramma
- Sistema di deleghe e procure vigente (visura camerale)
- Software aziendale per la gestione dei servizi
- Regolamento Tipo del Servizio di Gestione Rifiuti Urbani nell’ATO Toscana Costa</t>
  </si>
  <si>
    <t>- Codice etico di gruppo 
- Organigramma
- Sistema di deleghe e procure vigente (visura camerale)
- Procedura "Consegna sacchi e kit"
- Inventario di magazzino
- Carico e scarico di magazzino
- Tracciamento delle consegne dei kit agli utenti tramite specifico strumento informatico
- Regolamento Tipo del Servizio di Gestione Rifiuti Urbani nell’ATO Toscana Costa</t>
  </si>
  <si>
    <t>- Codice etico di gruppo 
- Organigramma
- Sistema di deleghe e procure vigente (visura camerale)
- Regolamento IT di gruppo</t>
  </si>
  <si>
    <t>- Codice etico di gruppo 
- Organigramma
- Sistema di deleghe e procure vigente (visura camerale)
- Software aziendale
- Procedura operativa " Gestione dei centri di raccolta"
- Disciplinare tecnico dei servizi aggiornato con cadenza annuale
- Regolamento Tipo del Servizio di Gestione Rifiuti Urbani nell’ATO Toscana Costa</t>
  </si>
  <si>
    <t>- Codice etico di gruppo 
- Organigramma
- Sistema di deleghe e procure vigente (visura camerale)
- Software aziendale
- Procedura operativa "Gestione e controlli operativi della Stazione delle raccolte differenziate di Buraccio"
- Regolamento Tipo del Servizio di Gestione Rifiuti Urbani nell’ATO Toscana Costa
- Contratto con cliente</t>
  </si>
  <si>
    <t>- Codice etico di gruppo 
- Organigramma
- Sistema di deleghe e procure vigente (visura camerale)
- Software aziendale utilizzato per la programmazione e la consuntivazione dei servizi di igiene ambientale
- Contratto di servizio
- Procedura operativa "Gestione del processo di raccolta, trasporto e conferimento rua"
- Regolamento Tipo del Servizio di Gestione Rifiuti Urbani nell’ATO Toscana Costa</t>
  </si>
  <si>
    <t>- Codice etico di gruppo 
- Organigramma
- Sistema di deleghe e procure vigente (visura camerale)
- Software aziendale
- Procedura operativa "Progettazione e pianificazione"
- Procedura operativa "Redazione dell'offerta e riesame dell'offerta e del contratto"
- Listino prezzi approvato dalla direzione
- Preventivo commerciale
- Regolamento Tipo del Servizio di Gestione Rifiuti Urbani nell’ATO Toscana Costa</t>
  </si>
  <si>
    <t>- Codice etico di gruppo 
- Organigramma
- Sistema di deleghe e procure vigente (visura camerale)
- Software aziendale
- Format offerta commerciale
- Listino prezzi approvato dalla direzione
- Regolamento Tipo del Servizio di Gestione Rifiuti Urbani nell’ATO Toscana Costa
- Procedura operativa "Redazione dell'offerta e riesame dell'offerta e del contratto"</t>
  </si>
  <si>
    <t>N. di selezioni esterne effettuate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</si>
  <si>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</si>
  <si>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</si>
  <si>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</si>
  <si>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</si>
  <si>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</si>
  <si>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casi di conflitti di interesse riscontrati per i dipendenti aziendali (al di fuori dei processi di selezione del personale e affidamenti)</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</si>
  <si>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</si>
  <si>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</si>
  <si>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Responsabile Amministrazione e finanza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</si>
  <si>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</si>
  <si>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</si>
  <si>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</si>
  <si>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</si>
  <si>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 xml:space="preserve">N. di casi di pagamenti in contanti per importi superiori al limite definito nella procedura finanziaria </t>
  </si>
  <si>
    <t>N. di autorizzazioni / licenze / concessioni richieste alla PA</t>
  </si>
  <si>
    <t>N. di contributi pubblici richiesti alla PA e n. di quelli ottenuti</t>
  </si>
  <si>
    <t>&gt; B</t>
  </si>
  <si>
    <t>&gt;B</t>
  </si>
  <si>
    <t xml:space="preserve">&gt;B </t>
  </si>
  <si>
    <t>Consiglio di Amministrazione di ESA S.p.A.</t>
  </si>
  <si>
    <t>00</t>
  </si>
  <si>
    <t>Utilizzo di strumenti di affidamento più agevolati al fine di favorire un determinato OE (anche con la finalità indiretta di ottenere vantaggi per l'azienda)</t>
  </si>
  <si>
    <t>Agevolazione indebita di un utente nella gestione di una segnalazione ovvero nella richiesta di un ritiro a domicilio</t>
  </si>
  <si>
    <t>Gestione indebita del magazzino al fine di agevolare l'acquisto verso un determinato fornitore ovvero un dipendente, agevolando l'appropriazione di beni da parte di uest'ultimo</t>
  </si>
  <si>
    <t>Accettazione di rifiuti non adeguati rispetto a quelli contrattualizzati e autorizzati</t>
  </si>
  <si>
    <t>Agevolazione indebita di un utente accettando rifiuti non adeguati rispetto a quanto previsto dalla normativa e regolamentazione vigente</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</si>
  <si>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</si>
  <si>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</si>
  <si>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</si>
  <si>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</si>
  <si>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</si>
  <si>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</si>
  <si>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</si>
  <si>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</si>
  <si>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</si>
  <si>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</si>
  <si>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</si>
  <si>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</si>
  <si>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</si>
  <si>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</si>
  <si>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</si>
  <si>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</si>
  <si>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</si>
  <si>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definizione di un fabbisogno di consulenza non effettivo al fine di effettuare un affidamento a soggetti predeterminati (anche con la finalità indiretta di ottenere vantaggi per l'azienda)</t>
  </si>
  <si>
    <t>Rischio di individuazione di uno strumento di affidamento agevolato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</si>
  <si>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</si>
  <si>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</si>
  <si>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</si>
  <si>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</si>
  <si>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</si>
  <si>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</si>
  <si>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</si>
  <si>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</si>
  <si>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</si>
  <si>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</si>
  <si>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</si>
  <si>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</si>
  <si>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</si>
  <si>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</si>
  <si>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</si>
  <si>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</si>
  <si>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</si>
  <si>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</si>
  <si>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</si>
  <si>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</si>
  <si>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Corruzione della controparte al fine di far ottenere indebitamente finanziamenti  per la Società</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</si>
  <si>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</si>
  <si>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</si>
  <si>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Indebito riconoscimento di contributi, sussidi e somme di denaro a soggetti terzi al fine di aevolarli indebitamente (anche con la finalità indiretta di ottenere vantaggi per l'azienda)</t>
  </si>
  <si>
    <t>Rischio di chiusura del contenzioso su basi immotivate al fine di agevolare la controparte (anche con la finalità indiretta di ottenere vantaggi per l'azienda)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</si>
  <si>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</si>
  <si>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Nomina di un soggetto in quanto specificatamente indicato da una controparte quale scambio di utilità ovvero a seguito di accordo illecito con il diretto interessato</t>
  </si>
  <si>
    <t xml:space="preserve">Offerta di denaro o altra utilità a favore di Pubblici Ufficiali o incaricati di pubblico servizio per indirizzare indebitamente gli esiti delle verifiche ispettive
</t>
  </si>
  <si>
    <t>Offerta di denaro o altra utilità a favore di Pubblici Ufficiali o incaricati di pubblico servizio per favorire indebitamente la Società nella fase di cgestione del contratto di servizio ovvero in fase di affidamento del servizio stesso</t>
  </si>
  <si>
    <t>Offerta di denaro o altra utilità a favore di Pubblici Ufficiali o incaricati di pubblico servizio per favorire indebitamente la Società nell'ottenimento di contributi</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</si>
  <si>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</si>
  <si>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</si>
  <si>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Entro il 28/02/2023</t>
  </si>
  <si>
    <t>Entro il 31/03/2023</t>
  </si>
  <si>
    <t>Referente anticorruzione ESA / RPCT di Gruppo</t>
  </si>
  <si>
    <t>Referente anticorruzione</t>
  </si>
  <si>
    <t>Responsabile controllo di gestione</t>
  </si>
  <si>
    <t>Responsabile gare e acquisti</t>
  </si>
  <si>
    <t>Responsabile comunicazione</t>
  </si>
  <si>
    <t>N. di casi di applicazione di penali da parte dell'ATO Toscana Costa legate all'esecuzione del contratto di servizio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</si>
  <si>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</si>
  <si>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Corruzione tra privati - art. 2635 c.c.
- Istigazione alla corruzione tra privati - art. 2635-bis c.c.</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</si>
  <si>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</si>
  <si>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Elenco degli incarichi professionali affidati in assenza di confronto competitivo fra più professionisti </t>
  </si>
  <si>
    <t xml:space="preserve">Elenco degli affidamenti effettuati a fornitori non iscritti all'albo fornitori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</si>
  <si>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</si>
  <si>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</si>
  <si>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</si>
  <si>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</si>
  <si>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</si>
  <si>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</si>
  <si>
    <t>Data di entrata in vigore</t>
  </si>
  <si>
    <t>Amministratore Unico di Lunigiana Ambiente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</si>
</sst>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sz val="10"/>
      <name val="Calibri"/>
      <family val="2"/>
      <scheme val="minor"/>
    </font>
    <font>
      <sz val="8"/>
      <name val="Calibri"/>
      <family val="2"/>
      <scheme val="minor"/>
    </font>
    <font>
      <b/>
      <sz val="10"/>
      <color theme="1"/>
      <name val="Times New Roman"/>
      <family val="1"/>
    </font>
    <font>
      <sz val="10"/>
      <color theme="1"/>
      <name val="Times New Roman"/>
      <family val="1"/>
    </font>
  </fonts>
  <fills count="6">
    <fill>
      <patternFill patternType="none"/>
    </fill>
    <fill>
      <patternFill patternType="gray125"/>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6">
    <xf numFmtId="0" fontId="0" fillId="0" borderId="0"/>
    <xf numFmtId="0" fontId="2" fillId="0" borderId="0"/>
    <xf numFmtId="0" fontId="1" fillId="0" borderId="0"/>
    <xf numFmtId="0" fontId="1" fillId="0" borderId="0"/>
    <xf numFmtId="0" fontId="1"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4">
    <xf numFmtId="0" fontId="0" fillId="0" borderId="0" xfId="0"/>
    <xf numFmtId="0" fontId="5" fillId="0" borderId="1" xfId="1" applyFont="1" applyBorder="1" applyAlignment="1" applyProtection="1">
      <alignment horizontal="center" vertical="center" wrapText="1"/>
      <protection locked="0"/>
    </xf>
    <xf numFmtId="0" fontId="5" fillId="0" borderId="1" xfId="2" applyFont="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2" fillId="0" borderId="13"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3" fillId="0" borderId="0" xfId="0" applyFont="1" applyAlignment="1">
      <alignment horizontal="center"/>
    </xf>
    <xf numFmtId="9" fontId="15" fillId="0" borderId="0" xfId="0" applyNumberFormat="1" applyFont="1" applyAlignment="1">
      <alignment horizontal="center"/>
    </xf>
    <xf numFmtId="0" fontId="16" fillId="0" borderId="0" xfId="0" applyFont="1" applyAlignment="1">
      <alignment wrapText="1"/>
    </xf>
    <xf numFmtId="0" fontId="14" fillId="0" borderId="0" xfId="0" applyFont="1" applyAlignment="1">
      <alignment horizontal="center" vertical="center"/>
    </xf>
    <xf numFmtId="0" fontId="18"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1" xfId="2" applyFont="1" applyBorder="1" applyAlignment="1" applyProtection="1">
      <alignment horizontal="center" vertical="center" wrapText="1"/>
      <protection locked="0" hidden="1"/>
    </xf>
    <xf numFmtId="0" fontId="3" fillId="0" borderId="1" xfId="0" applyFont="1" applyBorder="1" applyAlignment="1">
      <alignment horizontal="center" vertical="center" wrapText="1"/>
    </xf>
    <xf numFmtId="0" fontId="4" fillId="0" borderId="1" xfId="3" quotePrefix="1" applyFont="1" applyBorder="1" applyAlignment="1">
      <alignment horizontal="left" vertical="center" wrapText="1"/>
    </xf>
    <xf numFmtId="0" fontId="4" fillId="0" borderId="1" xfId="2" quotePrefix="1" applyFont="1" applyBorder="1" applyAlignment="1" applyProtection="1">
      <alignment horizontal="center" vertical="center" wrapText="1"/>
      <protection locked="0" hidden="1"/>
    </xf>
    <xf numFmtId="0" fontId="4" fillId="0" borderId="1" xfId="3"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2" quotePrefix="1" applyFont="1" applyBorder="1" applyAlignment="1">
      <alignment horizontal="center" vertical="center" wrapText="1"/>
    </xf>
    <xf numFmtId="0" fontId="10" fillId="0" borderId="1" xfId="2" quotePrefix="1" applyFont="1" applyBorder="1" applyAlignment="1">
      <alignment horizontal="left" vertical="center" wrapText="1"/>
    </xf>
    <xf numFmtId="0" fontId="4" fillId="0" borderId="1" xfId="3" applyFont="1" applyBorder="1" applyAlignment="1">
      <alignment horizontal="center" vertical="center" wrapText="1"/>
    </xf>
    <xf numFmtId="0" fontId="16" fillId="0" borderId="1" xfId="0" quotePrefix="1" applyFont="1" applyBorder="1" applyAlignment="1">
      <alignment horizontal="center" vertical="center" wrapText="1"/>
    </xf>
    <xf numFmtId="0" fontId="4" fillId="0" borderId="1" xfId="0" applyFont="1" applyBorder="1" applyAlignment="1">
      <alignment horizontal="left" vertical="center" wrapText="1"/>
    </xf>
    <xf numFmtId="0" fontId="4" fillId="0" borderId="1" xfId="1" quotePrefix="1" applyFont="1" applyBorder="1" applyAlignment="1">
      <alignment horizontal="left" vertical="center" wrapText="1"/>
    </xf>
    <xf numFmtId="0" fontId="17" fillId="0" borderId="0" xfId="0" applyFont="1" applyAlignment="1">
      <alignment wrapText="1"/>
    </xf>
    <xf numFmtId="0" fontId="10" fillId="0" borderId="1" xfId="0" quotePrefix="1" applyFont="1" applyBorder="1" applyAlignment="1">
      <alignment vertical="center" wrapText="1"/>
    </xf>
    <xf numFmtId="0" fontId="10" fillId="0" borderId="1" xfId="0" applyFont="1" applyBorder="1" applyAlignment="1">
      <alignment horizontal="center" vertical="center" wrapText="1"/>
    </xf>
    <xf numFmtId="0" fontId="4" fillId="0" borderId="1" xfId="1" applyFont="1" applyBorder="1" applyAlignment="1">
      <alignment horizontal="center" vertical="center" wrapText="1"/>
    </xf>
    <xf numFmtId="0" fontId="4" fillId="0" borderId="1" xfId="2" applyFont="1" applyBorder="1" applyAlignment="1" applyProtection="1">
      <alignment horizontal="left" vertical="center" wrapText="1"/>
      <protection locked="0" hidden="1"/>
    </xf>
    <xf numFmtId="0" fontId="4" fillId="0" borderId="1" xfId="2" quotePrefix="1" applyFont="1" applyBorder="1" applyAlignment="1" applyProtection="1">
      <alignment horizontal="left" vertical="center" wrapText="1"/>
      <protection locked="0" hidden="1"/>
    </xf>
    <xf numFmtId="0" fontId="3"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quotePrefix="1" applyFont="1" applyBorder="1" applyAlignment="1">
      <alignment horizontal="left" vertical="center" wrapText="1"/>
    </xf>
    <xf numFmtId="0" fontId="4" fillId="0" borderId="14" xfId="0" quotePrefix="1" applyFont="1" applyBorder="1" applyAlignment="1">
      <alignment horizontal="center" vertical="center" wrapText="1"/>
    </xf>
    <xf numFmtId="0" fontId="4" fillId="0" borderId="14" xfId="1" quotePrefix="1" applyFont="1" applyBorder="1" applyAlignment="1">
      <alignment horizontal="center" vertical="center" wrapText="1"/>
    </xf>
    <xf numFmtId="0" fontId="4" fillId="0" borderId="14" xfId="3" applyFont="1" applyBorder="1" applyAlignment="1">
      <alignment horizontal="center" vertical="center" wrapText="1"/>
    </xf>
    <xf numFmtId="0" fontId="4" fillId="0" borderId="14" xfId="2" applyFont="1" applyBorder="1" applyAlignment="1" applyProtection="1">
      <alignment horizontal="center" vertical="center" wrapText="1"/>
      <protection locked="0" hidden="1"/>
    </xf>
    <xf numFmtId="0" fontId="4" fillId="0" borderId="14" xfId="3" quotePrefix="1" applyFont="1" applyBorder="1" applyAlignment="1">
      <alignment horizontal="left" vertical="center" wrapText="1"/>
    </xf>
    <xf numFmtId="0" fontId="4" fillId="0" borderId="14" xfId="2" quotePrefix="1" applyFont="1" applyBorder="1" applyAlignment="1" applyProtection="1">
      <alignment horizontal="center" vertical="center" wrapText="1"/>
      <protection locked="0" hidden="1"/>
    </xf>
    <xf numFmtId="0" fontId="4" fillId="0" borderId="14" xfId="3" quotePrefix="1" applyFont="1" applyBorder="1" applyAlignment="1">
      <alignment horizontal="center" vertical="center" wrapText="1"/>
    </xf>
    <xf numFmtId="0" fontId="4" fillId="0" borderId="14" xfId="2" quotePrefix="1" applyFont="1" applyBorder="1" applyAlignment="1">
      <alignment horizontal="center" vertical="center" wrapText="1"/>
    </xf>
    <xf numFmtId="0" fontId="8" fillId="0" borderId="4" xfId="0" applyFont="1" applyBorder="1"/>
    <xf numFmtId="0" fontId="0" fillId="0" borderId="8" xfId="0" applyBorder="1" applyAlignment="1">
      <alignment vertical="center"/>
    </xf>
    <xf numFmtId="0" fontId="12" fillId="0" borderId="5" xfId="0" applyFont="1" applyBorder="1" applyAlignment="1">
      <alignment vertical="center"/>
    </xf>
    <xf numFmtId="14" fontId="19"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quotePrefix="1"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9" fillId="4" borderId="1"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9" fillId="5" borderId="1" xfId="0" applyFont="1" applyFill="1" applyBorder="1" applyAlignment="1">
      <alignment horizontal="center"/>
    </xf>
    <xf numFmtId="0" fontId="9" fillId="3" borderId="2" xfId="1" applyFont="1" applyFill="1" applyBorder="1" applyAlignment="1" applyProtection="1">
      <alignment horizontal="center" vertical="center"/>
      <protection locked="0"/>
    </xf>
    <xf numFmtId="0" fontId="9" fillId="3" borderId="15" xfId="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14" fontId="19" fillId="0" borderId="1" xfId="0" applyNumberFormat="1" applyFont="1" applyFill="1" applyBorder="1" applyAlignment="1">
      <alignment horizontal="center" vertical="center" wrapText="1"/>
    </xf>
  </cellXfs>
  <cellStyles count="26">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167640</xdr:colOff>
      <xdr:row>3</xdr:row>
      <xdr:rowOff>38100</xdr:rowOff>
    </xdr:from>
    <xdr:to>
      <xdr:col>2</xdr:col>
      <xdr:colOff>480060</xdr:colOff>
      <xdr:row>4</xdr:row>
      <xdr:rowOff>716280</xdr:rowOff>
    </xdr:to>
    <xdr:pic>
      <xdr:nvPicPr>
        <xdr:cNvPr id="2" name="Immagine 3">
          <a:extLst>
            <a:ext uri="{FF2B5EF4-FFF2-40B4-BE49-F238E27FC236}">
              <a16:creationId xmlns:a16="http://schemas.microsoft.com/office/drawing/2014/main" id="{FA44921A-B31B-460F-B3C9-B296307CD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586740"/>
          <a:ext cx="12192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33C2-296D-4C01-8E07-5B38545FA776}">
  <dimension ref="A3:K42"/>
  <sheetViews>
    <sheetView tabSelected="1" topLeftCell="A25" zoomScaleNormal="100" workbookViewId="0">
      <selection activeCell="B36" sqref="B36"/>
    </sheetView>
  </sheetViews>
  <sheetFormatPr defaultColWidth="8.77734375" defaultRowHeight="14.4" x14ac:dyDescent="0.3"/>
  <cols>
    <col min="1" max="1" width="4.109375" customWidth="1"/>
    <col min="2" max="2" width="11.6640625" customWidth="1"/>
    <col min="3" max="3" width="10.33203125" customWidth="1"/>
    <col min="4" max="4" width="15.109375" customWidth="1"/>
    <col min="6" max="6" width="4.33203125" customWidth="1"/>
    <col min="8" max="8" width="8.109375" customWidth="1"/>
    <col min="9" max="9" width="7.33203125" customWidth="1"/>
  </cols>
  <sheetData>
    <row r="3" spans="1:10" x14ac:dyDescent="0.3">
      <c r="A3" s="3"/>
      <c r="B3" s="4"/>
      <c r="C3" s="5"/>
      <c r="D3" s="3"/>
      <c r="E3" s="11"/>
      <c r="F3" s="11"/>
      <c r="G3" s="11"/>
      <c r="H3" s="64"/>
      <c r="I3" s="12"/>
      <c r="J3" s="12"/>
    </row>
    <row r="4" spans="1:10" ht="14.55" customHeight="1" x14ac:dyDescent="0.3">
      <c r="A4" s="6"/>
      <c r="C4" s="7"/>
      <c r="D4" s="72" t="s">
        <v>237</v>
      </c>
      <c r="E4" s="72"/>
      <c r="F4" s="72"/>
      <c r="G4" s="72"/>
      <c r="H4" s="72"/>
      <c r="I4" s="13"/>
      <c r="J4" s="13"/>
    </row>
    <row r="5" spans="1:10" ht="62.55" customHeight="1" x14ac:dyDescent="0.3">
      <c r="A5" s="6"/>
      <c r="C5" s="7"/>
      <c r="D5" s="72"/>
      <c r="E5" s="72"/>
      <c r="F5" s="72"/>
      <c r="G5" s="72"/>
      <c r="H5" s="72"/>
      <c r="I5" s="19" t="s">
        <v>71</v>
      </c>
      <c r="J5" s="18" t="s">
        <v>238</v>
      </c>
    </row>
    <row r="6" spans="1:10" ht="14.55" customHeight="1" x14ac:dyDescent="0.3">
      <c r="A6" s="6"/>
      <c r="C6" s="7"/>
      <c r="D6" s="72"/>
      <c r="E6" s="72"/>
      <c r="F6" s="72"/>
      <c r="G6" s="72"/>
      <c r="H6" s="72"/>
      <c r="I6" s="13"/>
      <c r="J6" s="13"/>
    </row>
    <row r="7" spans="1:10" x14ac:dyDescent="0.3">
      <c r="A7" s="8"/>
      <c r="B7" s="9"/>
      <c r="C7" s="10"/>
      <c r="D7" s="8"/>
      <c r="E7" s="14"/>
      <c r="F7" s="14"/>
      <c r="G7" s="14"/>
      <c r="H7" s="65"/>
      <c r="I7" s="15"/>
      <c r="J7" s="15"/>
    </row>
    <row r="8" spans="1:10" x14ac:dyDescent="0.3">
      <c r="E8" s="16"/>
      <c r="F8" s="16"/>
      <c r="G8" s="16"/>
      <c r="H8" s="16"/>
    </row>
    <row r="9" spans="1:10" x14ac:dyDescent="0.3">
      <c r="E9" s="16"/>
      <c r="F9" s="16"/>
      <c r="G9" s="16"/>
      <c r="H9" s="16"/>
    </row>
    <row r="10" spans="1:10" x14ac:dyDescent="0.3">
      <c r="E10" s="17"/>
      <c r="F10" s="17"/>
      <c r="G10" s="17"/>
      <c r="H10" s="17"/>
    </row>
    <row r="15" spans="1:10" ht="14.55" customHeight="1" x14ac:dyDescent="0.3">
      <c r="A15" s="73" t="s">
        <v>132</v>
      </c>
      <c r="B15" s="73"/>
      <c r="C15" s="73"/>
      <c r="D15" s="73"/>
      <c r="E15" s="73"/>
      <c r="F15" s="73"/>
      <c r="G15" s="73"/>
      <c r="H15" s="73"/>
      <c r="I15" s="73"/>
      <c r="J15" s="73"/>
    </row>
    <row r="16" spans="1:10" ht="14.55" customHeight="1" x14ac:dyDescent="0.3">
      <c r="A16" s="73"/>
      <c r="B16" s="73"/>
      <c r="C16" s="73"/>
      <c r="D16" s="73"/>
      <c r="E16" s="73"/>
      <c r="F16" s="73"/>
      <c r="G16" s="73"/>
      <c r="H16" s="73"/>
      <c r="I16" s="73"/>
      <c r="J16" s="73"/>
    </row>
    <row r="17" spans="1:10" ht="14.55" customHeight="1" x14ac:dyDescent="0.3">
      <c r="A17" s="73"/>
      <c r="B17" s="73"/>
      <c r="C17" s="73"/>
      <c r="D17" s="73"/>
      <c r="E17" s="73"/>
      <c r="F17" s="73"/>
      <c r="G17" s="73"/>
      <c r="H17" s="73"/>
      <c r="I17" s="73"/>
      <c r="J17" s="73"/>
    </row>
    <row r="18" spans="1:10" ht="14.55" customHeight="1" x14ac:dyDescent="0.3">
      <c r="A18" s="73"/>
      <c r="B18" s="73"/>
      <c r="C18" s="73"/>
      <c r="D18" s="73"/>
      <c r="E18" s="73"/>
      <c r="F18" s="73"/>
      <c r="G18" s="73"/>
      <c r="H18" s="73"/>
      <c r="I18" s="73"/>
      <c r="J18" s="73"/>
    </row>
    <row r="19" spans="1:10" ht="14.55" customHeight="1" x14ac:dyDescent="0.3">
      <c r="A19" s="73"/>
      <c r="B19" s="73"/>
      <c r="C19" s="73"/>
      <c r="D19" s="73"/>
      <c r="E19" s="73"/>
      <c r="F19" s="73"/>
      <c r="G19" s="73"/>
      <c r="H19" s="73"/>
      <c r="I19" s="73"/>
      <c r="J19" s="73"/>
    </row>
    <row r="24" spans="1:10" ht="14.55" customHeight="1" x14ac:dyDescent="0.3">
      <c r="B24" s="74" t="s">
        <v>237</v>
      </c>
      <c r="C24" s="74"/>
      <c r="D24" s="74"/>
      <c r="E24" s="74"/>
      <c r="F24" s="74"/>
      <c r="G24" s="74"/>
      <c r="H24" s="74"/>
      <c r="I24" s="74"/>
    </row>
    <row r="25" spans="1:10" x14ac:dyDescent="0.3">
      <c r="B25" s="74"/>
      <c r="C25" s="74"/>
      <c r="D25" s="74"/>
      <c r="E25" s="74"/>
      <c r="F25" s="74"/>
      <c r="G25" s="74"/>
      <c r="H25" s="74"/>
      <c r="I25" s="74"/>
    </row>
    <row r="26" spans="1:10" x14ac:dyDescent="0.3">
      <c r="B26" s="74"/>
      <c r="C26" s="74"/>
      <c r="D26" s="74"/>
      <c r="E26" s="74"/>
      <c r="F26" s="74"/>
      <c r="G26" s="74"/>
      <c r="H26" s="74"/>
      <c r="I26" s="74"/>
    </row>
    <row r="27" spans="1:10" x14ac:dyDescent="0.3">
      <c r="B27" s="74"/>
      <c r="C27" s="74"/>
      <c r="D27" s="74"/>
      <c r="E27" s="74"/>
      <c r="F27" s="74"/>
      <c r="G27" s="74"/>
      <c r="H27" s="74"/>
      <c r="I27" s="74"/>
    </row>
    <row r="28" spans="1:10" ht="27.6" x14ac:dyDescent="0.3">
      <c r="B28" s="26"/>
      <c r="C28" s="26"/>
      <c r="D28" s="26"/>
      <c r="E28" s="26"/>
      <c r="F28" s="26"/>
      <c r="G28" s="26"/>
      <c r="H28" s="26"/>
      <c r="I28" s="26"/>
    </row>
    <row r="29" spans="1:10" ht="27.6" x14ac:dyDescent="0.3">
      <c r="B29" s="26"/>
      <c r="C29" s="26"/>
      <c r="D29" s="26"/>
      <c r="E29" s="26"/>
      <c r="F29" s="26"/>
      <c r="G29" s="26"/>
      <c r="H29" s="26"/>
      <c r="I29" s="26"/>
    </row>
    <row r="30" spans="1:10" ht="27.6" x14ac:dyDescent="0.3">
      <c r="B30" s="26"/>
      <c r="C30" s="26"/>
      <c r="D30" s="26"/>
      <c r="E30" s="26"/>
      <c r="F30" s="26"/>
      <c r="G30" s="26"/>
      <c r="H30" s="26"/>
      <c r="I30" s="26"/>
    </row>
    <row r="33" spans="1:11" ht="39.6" x14ac:dyDescent="0.3">
      <c r="A33" s="27" t="s">
        <v>72</v>
      </c>
      <c r="B33" s="27" t="s">
        <v>75</v>
      </c>
      <c r="C33" s="27" t="s">
        <v>417</v>
      </c>
      <c r="D33" s="75" t="s">
        <v>1</v>
      </c>
      <c r="E33" s="76"/>
      <c r="F33" s="67" t="s">
        <v>73</v>
      </c>
      <c r="G33" s="67"/>
      <c r="H33" s="67"/>
      <c r="I33" s="67"/>
      <c r="J33" s="67"/>
      <c r="K33" s="67"/>
    </row>
    <row r="34" spans="1:11" ht="14.55" customHeight="1" x14ac:dyDescent="0.3">
      <c r="A34" s="68" t="s">
        <v>341</v>
      </c>
      <c r="B34" s="66">
        <v>44910</v>
      </c>
      <c r="C34" s="69">
        <v>44957</v>
      </c>
      <c r="D34" s="70" t="s">
        <v>133</v>
      </c>
      <c r="E34" s="70"/>
      <c r="F34" s="70" t="s">
        <v>134</v>
      </c>
      <c r="G34" s="70"/>
      <c r="H34" s="70"/>
      <c r="I34" s="70"/>
      <c r="J34" s="70"/>
      <c r="K34" s="70"/>
    </row>
    <row r="35" spans="1:11" ht="14.4" customHeight="1" x14ac:dyDescent="0.3">
      <c r="A35" s="68"/>
      <c r="B35" s="66">
        <v>44937</v>
      </c>
      <c r="C35" s="69"/>
      <c r="D35" s="70"/>
      <c r="E35" s="70"/>
      <c r="F35" s="71" t="s">
        <v>135</v>
      </c>
      <c r="G35" s="71"/>
      <c r="H35" s="71"/>
      <c r="I35" s="71"/>
      <c r="J35" s="71"/>
      <c r="K35" s="71"/>
    </row>
    <row r="36" spans="1:11" ht="14.4" customHeight="1" x14ac:dyDescent="0.3">
      <c r="A36" s="68"/>
      <c r="B36" s="83">
        <v>44942</v>
      </c>
      <c r="C36" s="69"/>
      <c r="D36" s="70"/>
      <c r="E36" s="70"/>
      <c r="F36" s="71" t="s">
        <v>136</v>
      </c>
      <c r="G36" s="71"/>
      <c r="H36" s="71"/>
      <c r="I36" s="71"/>
      <c r="J36" s="71"/>
      <c r="K36" s="71"/>
    </row>
    <row r="37" spans="1:11" ht="14.4" customHeight="1" x14ac:dyDescent="0.3">
      <c r="A37" s="68"/>
      <c r="B37" s="66">
        <v>44914</v>
      </c>
      <c r="C37" s="69"/>
      <c r="D37" s="70"/>
      <c r="E37" s="70"/>
      <c r="F37" s="71" t="s">
        <v>137</v>
      </c>
      <c r="G37" s="71"/>
      <c r="H37" s="71"/>
      <c r="I37" s="71"/>
      <c r="J37" s="71"/>
      <c r="K37" s="71"/>
    </row>
    <row r="38" spans="1:11" ht="14.4" customHeight="1" x14ac:dyDescent="0.3">
      <c r="A38" s="68"/>
      <c r="B38" s="66">
        <v>44911</v>
      </c>
      <c r="C38" s="69"/>
      <c r="D38" s="70"/>
      <c r="E38" s="70"/>
      <c r="F38" s="71" t="s">
        <v>138</v>
      </c>
      <c r="G38" s="71"/>
      <c r="H38" s="71"/>
      <c r="I38" s="71"/>
      <c r="J38" s="71"/>
      <c r="K38" s="71"/>
    </row>
    <row r="39" spans="1:11" ht="14.4" customHeight="1" x14ac:dyDescent="0.3">
      <c r="A39" s="68"/>
      <c r="B39" s="66">
        <v>44923</v>
      </c>
      <c r="C39" s="69"/>
      <c r="D39" s="70"/>
      <c r="E39" s="70"/>
      <c r="F39" s="71" t="s">
        <v>340</v>
      </c>
      <c r="G39" s="71"/>
      <c r="H39" s="71"/>
      <c r="I39" s="71"/>
      <c r="J39" s="71"/>
      <c r="K39" s="71"/>
    </row>
    <row r="40" spans="1:11" ht="14.4" customHeight="1" x14ac:dyDescent="0.3">
      <c r="A40" s="68"/>
      <c r="B40" s="66">
        <v>44923</v>
      </c>
      <c r="C40" s="69"/>
      <c r="D40" s="70"/>
      <c r="E40" s="70"/>
      <c r="F40" s="71" t="s">
        <v>139</v>
      </c>
      <c r="G40" s="71"/>
      <c r="H40" s="71"/>
      <c r="I40" s="71"/>
      <c r="J40" s="71"/>
      <c r="K40" s="71"/>
    </row>
    <row r="41" spans="1:11" ht="14.4" customHeight="1" x14ac:dyDescent="0.3">
      <c r="A41" s="68"/>
      <c r="B41" s="66">
        <v>44914</v>
      </c>
      <c r="C41" s="69"/>
      <c r="D41" s="70"/>
      <c r="E41" s="70"/>
      <c r="F41" s="71" t="s">
        <v>140</v>
      </c>
      <c r="G41" s="71"/>
      <c r="H41" s="71"/>
      <c r="I41" s="71"/>
      <c r="J41" s="71"/>
      <c r="K41" s="71"/>
    </row>
    <row r="42" spans="1:11" x14ac:dyDescent="0.3">
      <c r="A42" s="68"/>
      <c r="B42" s="66">
        <v>44924</v>
      </c>
      <c r="C42" s="69"/>
      <c r="D42" s="70"/>
      <c r="E42" s="70"/>
      <c r="F42" s="71" t="s">
        <v>418</v>
      </c>
      <c r="G42" s="71"/>
      <c r="H42" s="71"/>
      <c r="I42" s="71"/>
      <c r="J42" s="71"/>
      <c r="K42" s="71"/>
    </row>
  </sheetData>
  <mergeCells count="17">
    <mergeCell ref="D4:H6"/>
    <mergeCell ref="A15:J19"/>
    <mergeCell ref="B24:I27"/>
    <mergeCell ref="D33:E33"/>
    <mergeCell ref="F33:K33"/>
    <mergeCell ref="A34:A42"/>
    <mergeCell ref="C34:C42"/>
    <mergeCell ref="D34:E42"/>
    <mergeCell ref="F34:K34"/>
    <mergeCell ref="F35:K35"/>
    <mergeCell ref="F36:K36"/>
    <mergeCell ref="F37:K37"/>
    <mergeCell ref="F38:K38"/>
    <mergeCell ref="F39:K39"/>
    <mergeCell ref="F40:K40"/>
    <mergeCell ref="F41:K41"/>
    <mergeCell ref="F42:K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8B4E3-1B4A-4F4F-8FCA-757CA41D7476}">
  <dimension ref="A1:AU72"/>
  <sheetViews>
    <sheetView topLeftCell="AJ64" zoomScale="70" zoomScaleNormal="70" workbookViewId="0">
      <selection activeCell="AO65" sqref="AO65"/>
    </sheetView>
  </sheetViews>
  <sheetFormatPr defaultColWidth="8.77734375" defaultRowHeight="14.4" x14ac:dyDescent="0.3"/>
  <cols>
    <col min="1" max="1" width="7.44140625" style="20" customWidth="1"/>
    <col min="2" max="2" width="18.77734375" style="20" customWidth="1"/>
    <col min="3" max="3" width="20" style="20" customWidth="1"/>
    <col min="4" max="4" width="31.109375" style="20" customWidth="1"/>
    <col min="5" max="5" width="25.33203125" style="20" customWidth="1"/>
    <col min="6" max="7" width="16.109375" style="20" customWidth="1"/>
    <col min="8" max="8" width="14.33203125" style="20" customWidth="1"/>
    <col min="9" max="9" width="7.6640625" style="20" customWidth="1"/>
    <col min="10" max="11" width="7.33203125" style="20" customWidth="1"/>
    <col min="12" max="12" width="68.21875" style="20" customWidth="1"/>
    <col min="13" max="13" width="36" style="20" customWidth="1"/>
    <col min="14" max="14" width="11" style="20" customWidth="1"/>
    <col min="15" max="15" width="11.77734375" style="20" customWidth="1"/>
    <col min="16" max="17" width="13.109375" style="20" customWidth="1"/>
    <col min="18" max="18" width="9.33203125" style="20" customWidth="1"/>
    <col min="19" max="19" width="12.77734375" style="20" customWidth="1"/>
    <col min="20" max="20" width="13" style="20" customWidth="1"/>
    <col min="21" max="21" width="12.33203125" style="20" customWidth="1"/>
    <col min="22" max="22" width="8.44140625" style="20" customWidth="1"/>
    <col min="23" max="24" width="10.109375" style="20" customWidth="1"/>
    <col min="25" max="25" width="80.109375" style="20" customWidth="1"/>
    <col min="26" max="26" width="14.44140625" style="20" customWidth="1"/>
    <col min="27" max="27" width="13.44140625" style="20" customWidth="1"/>
    <col min="28" max="28" width="14.33203125" style="20" customWidth="1"/>
    <col min="29" max="29" width="13" style="20" customWidth="1"/>
    <col min="30" max="30" width="11.44140625" style="20" customWidth="1"/>
    <col min="31" max="31" width="13.109375" style="20" customWidth="1"/>
    <col min="32" max="33" width="12.109375" style="20" customWidth="1"/>
    <col min="34" max="34" width="17.44140625" style="20" customWidth="1"/>
    <col min="35" max="36" width="26.33203125" style="20" customWidth="1"/>
    <col min="37" max="37" width="71.77734375" style="20" customWidth="1"/>
    <col min="38" max="38" width="25.44140625" style="20" customWidth="1"/>
    <col min="39" max="39" width="18.6640625" style="20" customWidth="1"/>
    <col min="40" max="43" width="19.44140625" style="20" customWidth="1"/>
    <col min="44" max="44" width="27.44140625" style="20" customWidth="1"/>
    <col min="45" max="45" width="31.77734375" style="20" customWidth="1"/>
    <col min="46" max="46" width="20.109375" style="20" customWidth="1"/>
    <col min="47" max="47" width="22.109375" style="20" customWidth="1"/>
    <col min="48" max="16384" width="8.77734375" style="20"/>
  </cols>
  <sheetData>
    <row r="1" spans="1:47" x14ac:dyDescent="0.3">
      <c r="B1" s="21"/>
      <c r="D1" s="22"/>
      <c r="E1" s="22"/>
      <c r="F1" s="21"/>
      <c r="G1" s="21"/>
      <c r="H1" s="21"/>
      <c r="I1" s="21"/>
      <c r="J1" s="21"/>
      <c r="K1" s="21"/>
      <c r="L1" s="23" t="s">
        <v>35</v>
      </c>
      <c r="M1" s="23"/>
      <c r="N1" s="24">
        <v>0.4</v>
      </c>
      <c r="O1" s="24">
        <v>0.15</v>
      </c>
      <c r="P1" s="24">
        <v>0.15</v>
      </c>
      <c r="Q1" s="24">
        <v>0.2</v>
      </c>
      <c r="R1" s="24">
        <v>0.1</v>
      </c>
      <c r="T1" s="24">
        <v>0.4</v>
      </c>
      <c r="U1" s="24">
        <v>0.6</v>
      </c>
      <c r="Y1" s="22"/>
      <c r="Z1" s="22"/>
      <c r="AA1" s="22"/>
      <c r="AB1" s="22"/>
      <c r="AC1" s="22"/>
      <c r="AD1" s="21"/>
      <c r="AK1" s="22"/>
      <c r="AL1" s="22"/>
    </row>
    <row r="2" spans="1:47" ht="15.6" x14ac:dyDescent="0.3">
      <c r="A2" s="80" t="s">
        <v>2</v>
      </c>
      <c r="B2" s="81"/>
      <c r="C2" s="81"/>
      <c r="D2" s="81"/>
      <c r="E2" s="81"/>
      <c r="F2" s="81"/>
      <c r="G2" s="81"/>
      <c r="H2" s="81"/>
      <c r="I2" s="81"/>
      <c r="J2" s="81"/>
      <c r="K2" s="81"/>
      <c r="L2" s="81"/>
      <c r="M2" s="82"/>
      <c r="N2" s="77"/>
      <c r="O2" s="77"/>
      <c r="P2" s="77"/>
      <c r="Q2" s="77"/>
      <c r="R2" s="77"/>
      <c r="S2" s="77"/>
      <c r="T2" s="77"/>
      <c r="U2" s="77"/>
      <c r="V2" s="77"/>
      <c r="W2" s="77"/>
      <c r="X2" s="77"/>
      <c r="Y2" s="77"/>
      <c r="Z2" s="77"/>
      <c r="AA2" s="77"/>
      <c r="AB2" s="77"/>
      <c r="AC2" s="77"/>
      <c r="AD2" s="77"/>
      <c r="AE2" s="77"/>
      <c r="AF2" s="77"/>
      <c r="AG2" s="77"/>
      <c r="AH2" s="78" t="s">
        <v>116</v>
      </c>
      <c r="AI2" s="78"/>
      <c r="AJ2" s="78"/>
      <c r="AK2" s="78"/>
      <c r="AL2" s="78"/>
      <c r="AM2" s="78"/>
      <c r="AN2" s="78"/>
      <c r="AO2" s="78"/>
      <c r="AP2" s="78"/>
      <c r="AQ2" s="78"/>
      <c r="AR2" s="78"/>
      <c r="AS2" s="79" t="s">
        <v>112</v>
      </c>
      <c r="AT2" s="79"/>
      <c r="AU2" s="79"/>
    </row>
    <row r="3" spans="1:47" s="25" customFormat="1" ht="109.2" customHeight="1" x14ac:dyDescent="0.3">
      <c r="A3" s="1" t="s">
        <v>59</v>
      </c>
      <c r="B3" s="1" t="s">
        <v>0</v>
      </c>
      <c r="C3" s="1" t="s">
        <v>57</v>
      </c>
      <c r="D3" s="1" t="s">
        <v>241</v>
      </c>
      <c r="E3" s="1" t="s">
        <v>128</v>
      </c>
      <c r="F3" s="1" t="s">
        <v>79</v>
      </c>
      <c r="G3" s="1" t="s">
        <v>242</v>
      </c>
      <c r="H3" s="1" t="s">
        <v>65</v>
      </c>
      <c r="I3" s="1" t="s">
        <v>47</v>
      </c>
      <c r="J3" s="1" t="s">
        <v>48</v>
      </c>
      <c r="K3" s="1" t="s">
        <v>243</v>
      </c>
      <c r="L3" s="1" t="s">
        <v>244</v>
      </c>
      <c r="M3" s="2" t="s">
        <v>245</v>
      </c>
      <c r="N3" s="2" t="s">
        <v>36</v>
      </c>
      <c r="O3" s="2" t="s">
        <v>24</v>
      </c>
      <c r="P3" s="2" t="s">
        <v>23</v>
      </c>
      <c r="Q3" s="2" t="s">
        <v>239</v>
      </c>
      <c r="R3" s="2" t="s">
        <v>240</v>
      </c>
      <c r="S3" s="2" t="s">
        <v>25</v>
      </c>
      <c r="T3" s="2" t="s">
        <v>49</v>
      </c>
      <c r="U3" s="2" t="s">
        <v>46</v>
      </c>
      <c r="V3" s="2" t="s">
        <v>26</v>
      </c>
      <c r="W3" s="2" t="s">
        <v>246</v>
      </c>
      <c r="X3" s="2" t="s">
        <v>247</v>
      </c>
      <c r="Y3" s="1" t="s">
        <v>3</v>
      </c>
      <c r="Z3" s="1" t="s">
        <v>56</v>
      </c>
      <c r="AA3" s="1" t="s">
        <v>66</v>
      </c>
      <c r="AB3" s="1" t="s">
        <v>67</v>
      </c>
      <c r="AC3" s="1" t="s">
        <v>68</v>
      </c>
      <c r="AD3" s="1" t="s">
        <v>27</v>
      </c>
      <c r="AE3" s="1" t="s">
        <v>69</v>
      </c>
      <c r="AF3" s="1" t="s">
        <v>70</v>
      </c>
      <c r="AG3" s="1" t="s">
        <v>55</v>
      </c>
      <c r="AH3" s="1" t="s">
        <v>108</v>
      </c>
      <c r="AI3" s="1" t="s">
        <v>109</v>
      </c>
      <c r="AJ3" s="2" t="s">
        <v>53</v>
      </c>
      <c r="AK3" s="2" t="s">
        <v>51</v>
      </c>
      <c r="AL3" s="2" t="s">
        <v>114</v>
      </c>
      <c r="AM3" s="2" t="s">
        <v>113</v>
      </c>
      <c r="AN3" s="2" t="s">
        <v>52</v>
      </c>
      <c r="AO3" s="2" t="s">
        <v>115</v>
      </c>
      <c r="AP3" s="2" t="s">
        <v>54</v>
      </c>
      <c r="AQ3" s="2" t="s">
        <v>58</v>
      </c>
      <c r="AR3" s="2" t="s">
        <v>121</v>
      </c>
      <c r="AS3" s="2" t="s">
        <v>80</v>
      </c>
      <c r="AT3" s="2" t="s">
        <v>110</v>
      </c>
      <c r="AU3" s="2" t="s">
        <v>111</v>
      </c>
    </row>
    <row r="4" spans="1:47" s="46" customFormat="1" ht="211.8" customHeight="1" x14ac:dyDescent="0.2">
      <c r="A4" s="28">
        <v>1</v>
      </c>
      <c r="B4" s="29" t="s">
        <v>249</v>
      </c>
      <c r="C4" s="30" t="s">
        <v>4</v>
      </c>
      <c r="D4" s="31" t="s">
        <v>204</v>
      </c>
      <c r="E4" s="31" t="s">
        <v>88</v>
      </c>
      <c r="F4" s="32" t="s">
        <v>87</v>
      </c>
      <c r="G4" s="32" t="s">
        <v>87</v>
      </c>
      <c r="H4" s="30" t="s">
        <v>87</v>
      </c>
      <c r="I4" s="33" t="s">
        <v>89</v>
      </c>
      <c r="J4" s="33" t="s">
        <v>89</v>
      </c>
      <c r="K4" s="33" t="s">
        <v>89</v>
      </c>
      <c r="L4" s="45" t="s">
        <v>261</v>
      </c>
      <c r="M4" s="36" t="s">
        <v>347</v>
      </c>
      <c r="N4" s="42">
        <v>3</v>
      </c>
      <c r="O4" s="34">
        <v>3</v>
      </c>
      <c r="P4" s="34">
        <v>3</v>
      </c>
      <c r="Q4" s="34">
        <v>1</v>
      </c>
      <c r="R4" s="34">
        <v>1</v>
      </c>
      <c r="S4" s="34">
        <f>(N4*$N$1)+(O4*$O$1)+(P4*$P$1)+(R4*$R$1)+(Q4*$Q$1)</f>
        <v>2.4000000000000004</v>
      </c>
      <c r="T4" s="34">
        <v>4</v>
      </c>
      <c r="U4" s="34">
        <v>5</v>
      </c>
      <c r="V4" s="34">
        <f>(T4*$T$1)+(U4*$U$1)</f>
        <v>4.5999999999999996</v>
      </c>
      <c r="W4" s="35">
        <f>S4*V4</f>
        <v>11.040000000000001</v>
      </c>
      <c r="X4" s="39" t="str">
        <f t="shared" ref="X4:X67" si="0">IF(W4="","",IF(W4&gt;16,"A",IF(W4&gt;5,"M",IF(W4&gt;2,"B","R"))))</f>
        <v>M</v>
      </c>
      <c r="Y4" s="36" t="s">
        <v>262</v>
      </c>
      <c r="Z4" s="37" t="s">
        <v>131</v>
      </c>
      <c r="AA4" s="34">
        <v>9</v>
      </c>
      <c r="AB4" s="34">
        <v>0</v>
      </c>
      <c r="AC4" s="34">
        <f t="shared" ref="AC4:AC67" si="1">AA4-AB4</f>
        <v>9</v>
      </c>
      <c r="AD4" s="38">
        <f t="shared" ref="AD4:AD67" si="2">IF(W4-AC4&gt;0.1,W4-AC4,IF(W4-AC4&lt;=0.1,0.1))</f>
        <v>2.0400000000000009</v>
      </c>
      <c r="AE4" s="39" t="str">
        <f>IF(AD4="","",IF(AD4&gt;16,"A",IF(AD4&gt;5,"M",IF(AD4&gt;2,"B","R"))))</f>
        <v>B</v>
      </c>
      <c r="AF4" s="40" t="s">
        <v>131</v>
      </c>
      <c r="AG4" s="40" t="s">
        <v>131</v>
      </c>
      <c r="AH4" s="40" t="s">
        <v>131</v>
      </c>
      <c r="AI4" s="40" t="s">
        <v>131</v>
      </c>
      <c r="AJ4" s="40" t="s">
        <v>131</v>
      </c>
      <c r="AK4" s="40" t="s">
        <v>131</v>
      </c>
      <c r="AL4" s="40" t="s">
        <v>131</v>
      </c>
      <c r="AM4" s="40" t="s">
        <v>131</v>
      </c>
      <c r="AN4" s="40" t="s">
        <v>131</v>
      </c>
      <c r="AO4" s="40" t="s">
        <v>131</v>
      </c>
      <c r="AP4" s="40" t="s">
        <v>131</v>
      </c>
      <c r="AQ4" s="40" t="s">
        <v>131</v>
      </c>
      <c r="AR4" s="40" t="s">
        <v>131</v>
      </c>
      <c r="AS4" s="40" t="s">
        <v>320</v>
      </c>
      <c r="AT4" s="40" t="s">
        <v>126</v>
      </c>
      <c r="AU4" s="40" t="s">
        <v>220</v>
      </c>
    </row>
    <row r="5" spans="1:47" s="46" customFormat="1" ht="178.2" customHeight="1" x14ac:dyDescent="0.2">
      <c r="A5" s="28">
        <v>2</v>
      </c>
      <c r="B5" s="29" t="s">
        <v>249</v>
      </c>
      <c r="C5" s="30" t="s">
        <v>19</v>
      </c>
      <c r="D5" s="31" t="s">
        <v>204</v>
      </c>
      <c r="E5" s="31" t="s">
        <v>94</v>
      </c>
      <c r="F5" s="32" t="s">
        <v>87</v>
      </c>
      <c r="G5" s="32" t="s">
        <v>87</v>
      </c>
      <c r="H5" s="30" t="s">
        <v>87</v>
      </c>
      <c r="I5" s="33" t="s">
        <v>89</v>
      </c>
      <c r="J5" s="33" t="s">
        <v>89</v>
      </c>
      <c r="K5" s="33" t="s">
        <v>89</v>
      </c>
      <c r="L5" s="45" t="s">
        <v>261</v>
      </c>
      <c r="M5" s="36" t="s">
        <v>348</v>
      </c>
      <c r="N5" s="38">
        <v>3</v>
      </c>
      <c r="O5" s="34">
        <v>3</v>
      </c>
      <c r="P5" s="34">
        <v>3</v>
      </c>
      <c r="Q5" s="34">
        <v>1</v>
      </c>
      <c r="R5" s="34">
        <v>1</v>
      </c>
      <c r="S5" s="34">
        <f t="shared" ref="S5:S68" si="3">(N5*$N$1)+(O5*$O$1)+(P5*$P$1)+(R5*$R$1)+(Q5*$Q$1)</f>
        <v>2.4000000000000004</v>
      </c>
      <c r="T5" s="34">
        <v>4</v>
      </c>
      <c r="U5" s="34">
        <v>5</v>
      </c>
      <c r="V5" s="34">
        <f t="shared" ref="V5:V64" si="4">(T5*$T$1)+(U5*$U$1)</f>
        <v>4.5999999999999996</v>
      </c>
      <c r="W5" s="35">
        <f t="shared" ref="W5:W45" si="5">S5*V5</f>
        <v>11.040000000000001</v>
      </c>
      <c r="X5" s="39" t="str">
        <f t="shared" si="0"/>
        <v>M</v>
      </c>
      <c r="Y5" s="36" t="s">
        <v>263</v>
      </c>
      <c r="Z5" s="37" t="s">
        <v>131</v>
      </c>
      <c r="AA5" s="34">
        <v>9</v>
      </c>
      <c r="AB5" s="34">
        <v>0</v>
      </c>
      <c r="AC5" s="34">
        <f t="shared" si="1"/>
        <v>9</v>
      </c>
      <c r="AD5" s="38">
        <f t="shared" si="2"/>
        <v>2.0400000000000009</v>
      </c>
      <c r="AE5" s="39" t="str">
        <f t="shared" ref="AE5:AE68" si="6">IF(AD5="","",IF(AD5&gt;16,"A",IF(AD5&gt;5,"M",IF(AD5&gt;2,"B","R"))))</f>
        <v>B</v>
      </c>
      <c r="AF5" s="40" t="s">
        <v>131</v>
      </c>
      <c r="AG5" s="40" t="s">
        <v>131</v>
      </c>
      <c r="AH5" s="40" t="s">
        <v>131</v>
      </c>
      <c r="AI5" s="40" t="s">
        <v>131</v>
      </c>
      <c r="AJ5" s="40" t="s">
        <v>131</v>
      </c>
      <c r="AK5" s="40" t="s">
        <v>131</v>
      </c>
      <c r="AL5" s="40" t="s">
        <v>131</v>
      </c>
      <c r="AM5" s="40" t="s">
        <v>131</v>
      </c>
      <c r="AN5" s="40" t="s">
        <v>131</v>
      </c>
      <c r="AO5" s="40" t="s">
        <v>131</v>
      </c>
      <c r="AP5" s="40" t="s">
        <v>131</v>
      </c>
      <c r="AQ5" s="40" t="s">
        <v>131</v>
      </c>
      <c r="AR5" s="40" t="s">
        <v>131</v>
      </c>
      <c r="AS5" s="40" t="s">
        <v>320</v>
      </c>
      <c r="AT5" s="40" t="s">
        <v>126</v>
      </c>
      <c r="AU5" s="40" t="s">
        <v>220</v>
      </c>
    </row>
    <row r="6" spans="1:47" s="46" customFormat="1" ht="191.55" customHeight="1" x14ac:dyDescent="0.2">
      <c r="A6" s="28">
        <v>3</v>
      </c>
      <c r="B6" s="29" t="s">
        <v>249</v>
      </c>
      <c r="C6" s="30" t="s">
        <v>84</v>
      </c>
      <c r="D6" s="31" t="s">
        <v>195</v>
      </c>
      <c r="E6" s="31" t="s">
        <v>92</v>
      </c>
      <c r="F6" s="32" t="s">
        <v>89</v>
      </c>
      <c r="G6" s="32" t="s">
        <v>337</v>
      </c>
      <c r="H6" s="30" t="s">
        <v>87</v>
      </c>
      <c r="I6" s="33" t="s">
        <v>89</v>
      </c>
      <c r="J6" s="33" t="s">
        <v>89</v>
      </c>
      <c r="K6" s="33" t="s">
        <v>89</v>
      </c>
      <c r="L6" s="45" t="s">
        <v>261</v>
      </c>
      <c r="M6" s="36" t="s">
        <v>349</v>
      </c>
      <c r="N6" s="38">
        <v>1</v>
      </c>
      <c r="O6" s="34">
        <v>3</v>
      </c>
      <c r="P6" s="34">
        <v>3</v>
      </c>
      <c r="Q6" s="34">
        <v>1</v>
      </c>
      <c r="R6" s="34">
        <v>5</v>
      </c>
      <c r="S6" s="34">
        <f t="shared" si="3"/>
        <v>1.9999999999999998</v>
      </c>
      <c r="T6" s="34">
        <v>4</v>
      </c>
      <c r="U6" s="34">
        <v>5</v>
      </c>
      <c r="V6" s="34">
        <f t="shared" si="4"/>
        <v>4.5999999999999996</v>
      </c>
      <c r="W6" s="35">
        <f t="shared" si="5"/>
        <v>9.1999999999999975</v>
      </c>
      <c r="X6" s="39" t="str">
        <f t="shared" si="0"/>
        <v>M</v>
      </c>
      <c r="Y6" s="36" t="s">
        <v>264</v>
      </c>
      <c r="Z6" s="37" t="s">
        <v>131</v>
      </c>
      <c r="AA6" s="34">
        <v>10</v>
      </c>
      <c r="AB6" s="34">
        <v>0</v>
      </c>
      <c r="AC6" s="34">
        <f t="shared" si="1"/>
        <v>10</v>
      </c>
      <c r="AD6" s="38">
        <f t="shared" si="2"/>
        <v>0.1</v>
      </c>
      <c r="AE6" s="39" t="str">
        <f t="shared" si="6"/>
        <v>R</v>
      </c>
      <c r="AF6" s="40" t="s">
        <v>131</v>
      </c>
      <c r="AG6" s="40" t="s">
        <v>131</v>
      </c>
      <c r="AH6" s="40" t="s">
        <v>131</v>
      </c>
      <c r="AI6" s="40" t="s">
        <v>131</v>
      </c>
      <c r="AJ6" s="40" t="s">
        <v>131</v>
      </c>
      <c r="AK6" s="40" t="s">
        <v>131</v>
      </c>
      <c r="AL6" s="40" t="s">
        <v>131</v>
      </c>
      <c r="AM6" s="40" t="s">
        <v>131</v>
      </c>
      <c r="AN6" s="40" t="s">
        <v>131</v>
      </c>
      <c r="AO6" s="40" t="s">
        <v>131</v>
      </c>
      <c r="AP6" s="40" t="s">
        <v>131</v>
      </c>
      <c r="AQ6" s="40" t="s">
        <v>131</v>
      </c>
      <c r="AR6" s="40" t="s">
        <v>131</v>
      </c>
      <c r="AS6" s="40" t="s">
        <v>321</v>
      </c>
      <c r="AT6" s="40" t="s">
        <v>126</v>
      </c>
      <c r="AU6" s="40" t="s">
        <v>220</v>
      </c>
    </row>
    <row r="7" spans="1:47" s="46" customFormat="1" ht="200.55" customHeight="1" x14ac:dyDescent="0.2">
      <c r="A7" s="28">
        <v>4</v>
      </c>
      <c r="B7" s="29" t="s">
        <v>249</v>
      </c>
      <c r="C7" s="30" t="s">
        <v>18</v>
      </c>
      <c r="D7" s="31" t="s">
        <v>195</v>
      </c>
      <c r="E7" s="31" t="s">
        <v>93</v>
      </c>
      <c r="F7" s="30" t="s">
        <v>89</v>
      </c>
      <c r="G7" s="30" t="s">
        <v>337</v>
      </c>
      <c r="H7" s="30" t="s">
        <v>87</v>
      </c>
      <c r="I7" s="33" t="s">
        <v>89</v>
      </c>
      <c r="J7" s="33" t="s">
        <v>89</v>
      </c>
      <c r="K7" s="33" t="s">
        <v>89</v>
      </c>
      <c r="L7" s="45" t="s">
        <v>261</v>
      </c>
      <c r="M7" s="36" t="s">
        <v>350</v>
      </c>
      <c r="N7" s="38">
        <v>2</v>
      </c>
      <c r="O7" s="34">
        <v>1</v>
      </c>
      <c r="P7" s="34">
        <v>3</v>
      </c>
      <c r="Q7" s="34">
        <v>1</v>
      </c>
      <c r="R7" s="34">
        <v>5</v>
      </c>
      <c r="S7" s="34">
        <f t="shared" si="3"/>
        <v>2.1</v>
      </c>
      <c r="T7" s="34">
        <v>4</v>
      </c>
      <c r="U7" s="34">
        <v>5</v>
      </c>
      <c r="V7" s="34">
        <f t="shared" si="4"/>
        <v>4.5999999999999996</v>
      </c>
      <c r="W7" s="35">
        <f t="shared" si="5"/>
        <v>9.66</v>
      </c>
      <c r="X7" s="39" t="str">
        <f t="shared" si="0"/>
        <v>M</v>
      </c>
      <c r="Y7" s="36" t="s">
        <v>265</v>
      </c>
      <c r="Z7" s="37" t="s">
        <v>131</v>
      </c>
      <c r="AA7" s="34">
        <v>8</v>
      </c>
      <c r="AB7" s="34">
        <v>0</v>
      </c>
      <c r="AC7" s="34">
        <f t="shared" si="1"/>
        <v>8</v>
      </c>
      <c r="AD7" s="38">
        <f t="shared" si="2"/>
        <v>1.6600000000000001</v>
      </c>
      <c r="AE7" s="39" t="str">
        <f t="shared" si="6"/>
        <v>R</v>
      </c>
      <c r="AF7" s="40" t="s">
        <v>131</v>
      </c>
      <c r="AG7" s="40" t="s">
        <v>131</v>
      </c>
      <c r="AH7" s="40" t="s">
        <v>131</v>
      </c>
      <c r="AI7" s="40" t="s">
        <v>131</v>
      </c>
      <c r="AJ7" s="40" t="s">
        <v>131</v>
      </c>
      <c r="AK7" s="40" t="s">
        <v>131</v>
      </c>
      <c r="AL7" s="40" t="s">
        <v>131</v>
      </c>
      <c r="AM7" s="40" t="s">
        <v>131</v>
      </c>
      <c r="AN7" s="40" t="s">
        <v>131</v>
      </c>
      <c r="AO7" s="40" t="s">
        <v>131</v>
      </c>
      <c r="AP7" s="40" t="s">
        <v>131</v>
      </c>
      <c r="AQ7" s="40" t="s">
        <v>131</v>
      </c>
      <c r="AR7" s="40" t="s">
        <v>131</v>
      </c>
      <c r="AS7" s="40" t="s">
        <v>322</v>
      </c>
      <c r="AT7" s="40" t="s">
        <v>126</v>
      </c>
      <c r="AU7" s="40" t="s">
        <v>220</v>
      </c>
    </row>
    <row r="8" spans="1:47" s="46" customFormat="1" ht="195.45" customHeight="1" x14ac:dyDescent="0.2">
      <c r="A8" s="28">
        <v>5</v>
      </c>
      <c r="B8" s="29" t="s">
        <v>249</v>
      </c>
      <c r="C8" s="30" t="s">
        <v>43</v>
      </c>
      <c r="D8" s="31" t="s">
        <v>202</v>
      </c>
      <c r="E8" s="31" t="s">
        <v>94</v>
      </c>
      <c r="F8" s="30" t="s">
        <v>87</v>
      </c>
      <c r="G8" s="30" t="s">
        <v>87</v>
      </c>
      <c r="H8" s="30" t="s">
        <v>87</v>
      </c>
      <c r="I8" s="33" t="s">
        <v>89</v>
      </c>
      <c r="J8" s="33" t="s">
        <v>89</v>
      </c>
      <c r="K8" s="33" t="s">
        <v>89</v>
      </c>
      <c r="L8" s="45" t="s">
        <v>261</v>
      </c>
      <c r="M8" s="36" t="s">
        <v>351</v>
      </c>
      <c r="N8" s="38">
        <v>1</v>
      </c>
      <c r="O8" s="34">
        <v>5</v>
      </c>
      <c r="P8" s="34">
        <v>3</v>
      </c>
      <c r="Q8" s="34">
        <v>1</v>
      </c>
      <c r="R8" s="34">
        <v>1</v>
      </c>
      <c r="S8" s="34">
        <f t="shared" si="3"/>
        <v>1.9</v>
      </c>
      <c r="T8" s="34">
        <v>4</v>
      </c>
      <c r="U8" s="34">
        <v>5</v>
      </c>
      <c r="V8" s="34">
        <f t="shared" si="4"/>
        <v>4.5999999999999996</v>
      </c>
      <c r="W8" s="35">
        <f t="shared" si="5"/>
        <v>8.7399999999999984</v>
      </c>
      <c r="X8" s="39" t="str">
        <f t="shared" si="0"/>
        <v>M</v>
      </c>
      <c r="Y8" s="36" t="s">
        <v>266</v>
      </c>
      <c r="Z8" s="37" t="s">
        <v>131</v>
      </c>
      <c r="AA8" s="34">
        <v>7</v>
      </c>
      <c r="AB8" s="34">
        <v>0</v>
      </c>
      <c r="AC8" s="34">
        <f t="shared" si="1"/>
        <v>7</v>
      </c>
      <c r="AD8" s="38">
        <f t="shared" si="2"/>
        <v>1.7399999999999984</v>
      </c>
      <c r="AE8" s="39" t="str">
        <f t="shared" si="6"/>
        <v>R</v>
      </c>
      <c r="AF8" s="43" t="s">
        <v>131</v>
      </c>
      <c r="AG8" s="43" t="s">
        <v>131</v>
      </c>
      <c r="AH8" s="43" t="s">
        <v>131</v>
      </c>
      <c r="AI8" s="43" t="s">
        <v>131</v>
      </c>
      <c r="AJ8" s="43" t="s">
        <v>131</v>
      </c>
      <c r="AK8" s="40" t="s">
        <v>131</v>
      </c>
      <c r="AL8" s="40" t="s">
        <v>131</v>
      </c>
      <c r="AM8" s="40" t="s">
        <v>131</v>
      </c>
      <c r="AN8" s="40" t="s">
        <v>131</v>
      </c>
      <c r="AO8" s="40" t="s">
        <v>131</v>
      </c>
      <c r="AP8" s="40" t="s">
        <v>131</v>
      </c>
      <c r="AQ8" s="40" t="s">
        <v>131</v>
      </c>
      <c r="AR8" s="40" t="s">
        <v>131</v>
      </c>
      <c r="AS8" s="40" t="s">
        <v>323</v>
      </c>
      <c r="AT8" s="40" t="s">
        <v>126</v>
      </c>
      <c r="AU8" s="40" t="s">
        <v>220</v>
      </c>
    </row>
    <row r="9" spans="1:47" s="46" customFormat="1" ht="201" customHeight="1" x14ac:dyDescent="0.2">
      <c r="A9" s="28">
        <v>6</v>
      </c>
      <c r="B9" s="29" t="s">
        <v>249</v>
      </c>
      <c r="C9" s="30" t="s">
        <v>11</v>
      </c>
      <c r="D9" s="31" t="s">
        <v>203</v>
      </c>
      <c r="E9" s="31" t="s">
        <v>94</v>
      </c>
      <c r="F9" s="30" t="s">
        <v>87</v>
      </c>
      <c r="G9" s="30" t="s">
        <v>87</v>
      </c>
      <c r="H9" s="30" t="s">
        <v>87</v>
      </c>
      <c r="I9" s="33" t="s">
        <v>89</v>
      </c>
      <c r="J9" s="33" t="s">
        <v>89</v>
      </c>
      <c r="K9" s="33" t="s">
        <v>89</v>
      </c>
      <c r="L9" s="45" t="s">
        <v>261</v>
      </c>
      <c r="M9" s="36" t="s">
        <v>352</v>
      </c>
      <c r="N9" s="42">
        <v>3</v>
      </c>
      <c r="O9" s="34">
        <v>3</v>
      </c>
      <c r="P9" s="34">
        <v>3</v>
      </c>
      <c r="Q9" s="34">
        <v>1</v>
      </c>
      <c r="R9" s="34">
        <v>1</v>
      </c>
      <c r="S9" s="34">
        <f t="shared" si="3"/>
        <v>2.4000000000000004</v>
      </c>
      <c r="T9" s="34">
        <v>4</v>
      </c>
      <c r="U9" s="34">
        <v>5</v>
      </c>
      <c r="V9" s="34">
        <f t="shared" si="4"/>
        <v>4.5999999999999996</v>
      </c>
      <c r="W9" s="35">
        <f t="shared" si="5"/>
        <v>11.040000000000001</v>
      </c>
      <c r="X9" s="39" t="str">
        <f t="shared" si="0"/>
        <v>M</v>
      </c>
      <c r="Y9" s="36" t="s">
        <v>266</v>
      </c>
      <c r="Z9" s="37" t="s">
        <v>131</v>
      </c>
      <c r="AA9" s="34">
        <v>8</v>
      </c>
      <c r="AB9" s="34">
        <v>0</v>
      </c>
      <c r="AC9" s="34">
        <f t="shared" si="1"/>
        <v>8</v>
      </c>
      <c r="AD9" s="38">
        <f t="shared" si="2"/>
        <v>3.0400000000000009</v>
      </c>
      <c r="AE9" s="39" t="str">
        <f t="shared" si="6"/>
        <v>B</v>
      </c>
      <c r="AF9" s="40" t="s">
        <v>131</v>
      </c>
      <c r="AG9" s="40" t="s">
        <v>131</v>
      </c>
      <c r="AH9" s="40" t="s">
        <v>131</v>
      </c>
      <c r="AI9" s="40" t="s">
        <v>131</v>
      </c>
      <c r="AJ9" s="43" t="s">
        <v>131</v>
      </c>
      <c r="AK9" s="40" t="s">
        <v>131</v>
      </c>
      <c r="AL9" s="40" t="s">
        <v>131</v>
      </c>
      <c r="AM9" s="40" t="s">
        <v>131</v>
      </c>
      <c r="AN9" s="40" t="s">
        <v>131</v>
      </c>
      <c r="AO9" s="40" t="s">
        <v>131</v>
      </c>
      <c r="AP9" s="40" t="s">
        <v>131</v>
      </c>
      <c r="AQ9" s="40" t="s">
        <v>131</v>
      </c>
      <c r="AR9" s="40" t="s">
        <v>131</v>
      </c>
      <c r="AS9" s="40"/>
      <c r="AT9" s="40"/>
      <c r="AU9" s="40"/>
    </row>
    <row r="10" spans="1:47" s="46" customFormat="1" ht="194.55" customHeight="1" x14ac:dyDescent="0.2">
      <c r="A10" s="28">
        <v>7</v>
      </c>
      <c r="B10" s="29" t="s">
        <v>249</v>
      </c>
      <c r="C10" s="30" t="s">
        <v>12</v>
      </c>
      <c r="D10" s="31" t="s">
        <v>204</v>
      </c>
      <c r="E10" s="31" t="s">
        <v>88</v>
      </c>
      <c r="F10" s="30" t="s">
        <v>87</v>
      </c>
      <c r="G10" s="30" t="s">
        <v>87</v>
      </c>
      <c r="H10" s="30" t="s">
        <v>87</v>
      </c>
      <c r="I10" s="33" t="s">
        <v>89</v>
      </c>
      <c r="J10" s="33" t="s">
        <v>89</v>
      </c>
      <c r="K10" s="33" t="s">
        <v>89</v>
      </c>
      <c r="L10" s="45" t="s">
        <v>261</v>
      </c>
      <c r="M10" s="31" t="s">
        <v>353</v>
      </c>
      <c r="N10" s="30">
        <v>3</v>
      </c>
      <c r="O10" s="34">
        <v>5</v>
      </c>
      <c r="P10" s="34">
        <v>3</v>
      </c>
      <c r="Q10" s="34">
        <v>1</v>
      </c>
      <c r="R10" s="34">
        <v>1</v>
      </c>
      <c r="S10" s="34">
        <f t="shared" si="3"/>
        <v>2.7000000000000006</v>
      </c>
      <c r="T10" s="34">
        <v>4</v>
      </c>
      <c r="U10" s="34">
        <v>5</v>
      </c>
      <c r="V10" s="34">
        <f t="shared" si="4"/>
        <v>4.5999999999999996</v>
      </c>
      <c r="W10" s="35">
        <f t="shared" si="5"/>
        <v>12.420000000000002</v>
      </c>
      <c r="X10" s="39" t="str">
        <f t="shared" si="0"/>
        <v>M</v>
      </c>
      <c r="Y10" s="36" t="s">
        <v>267</v>
      </c>
      <c r="Z10" s="37" t="s">
        <v>131</v>
      </c>
      <c r="AA10" s="34">
        <v>8</v>
      </c>
      <c r="AB10" s="34">
        <v>0</v>
      </c>
      <c r="AC10" s="34">
        <f t="shared" si="1"/>
        <v>8</v>
      </c>
      <c r="AD10" s="38">
        <f t="shared" si="2"/>
        <v>4.4200000000000017</v>
      </c>
      <c r="AE10" s="39" t="str">
        <f t="shared" si="6"/>
        <v>B</v>
      </c>
      <c r="AF10" s="40" t="s">
        <v>131</v>
      </c>
      <c r="AG10" s="40" t="s">
        <v>131</v>
      </c>
      <c r="AH10" s="40" t="s">
        <v>131</v>
      </c>
      <c r="AI10" s="40" t="s">
        <v>131</v>
      </c>
      <c r="AJ10" s="43" t="s">
        <v>131</v>
      </c>
      <c r="AK10" s="40" t="s">
        <v>131</v>
      </c>
      <c r="AL10" s="40" t="s">
        <v>131</v>
      </c>
      <c r="AM10" s="40" t="s">
        <v>131</v>
      </c>
      <c r="AN10" s="40" t="s">
        <v>131</v>
      </c>
      <c r="AO10" s="40" t="s">
        <v>131</v>
      </c>
      <c r="AP10" s="40" t="s">
        <v>131</v>
      </c>
      <c r="AQ10" s="40" t="s">
        <v>131</v>
      </c>
      <c r="AR10" s="40" t="s">
        <v>131</v>
      </c>
      <c r="AS10" s="40" t="s">
        <v>324</v>
      </c>
      <c r="AT10" s="40" t="s">
        <v>126</v>
      </c>
      <c r="AU10" s="40" t="s">
        <v>220</v>
      </c>
    </row>
    <row r="11" spans="1:47" s="46" customFormat="1" ht="182.55" customHeight="1" x14ac:dyDescent="0.2">
      <c r="A11" s="28">
        <v>8</v>
      </c>
      <c r="B11" s="29" t="s">
        <v>250</v>
      </c>
      <c r="C11" s="30" t="s">
        <v>158</v>
      </c>
      <c r="D11" s="31" t="s">
        <v>204</v>
      </c>
      <c r="E11" s="31" t="s">
        <v>88</v>
      </c>
      <c r="F11" s="30" t="s">
        <v>87</v>
      </c>
      <c r="G11" s="30" t="s">
        <v>87</v>
      </c>
      <c r="H11" s="30" t="s">
        <v>87</v>
      </c>
      <c r="I11" s="33" t="s">
        <v>89</v>
      </c>
      <c r="J11" s="33" t="s">
        <v>89</v>
      </c>
      <c r="K11" s="33" t="s">
        <v>89</v>
      </c>
      <c r="L11" s="45" t="s">
        <v>261</v>
      </c>
      <c r="M11" s="36" t="s">
        <v>354</v>
      </c>
      <c r="N11" s="30">
        <v>3</v>
      </c>
      <c r="O11" s="34">
        <v>1</v>
      </c>
      <c r="P11" s="34">
        <v>3</v>
      </c>
      <c r="Q11" s="34">
        <v>1</v>
      </c>
      <c r="R11" s="34">
        <v>1</v>
      </c>
      <c r="S11" s="34">
        <f t="shared" si="3"/>
        <v>2.1</v>
      </c>
      <c r="T11" s="34">
        <v>3</v>
      </c>
      <c r="U11" s="34">
        <v>5</v>
      </c>
      <c r="V11" s="34">
        <f t="shared" si="4"/>
        <v>4.2</v>
      </c>
      <c r="W11" s="35">
        <f t="shared" si="5"/>
        <v>8.82</v>
      </c>
      <c r="X11" s="39" t="str">
        <f t="shared" si="0"/>
        <v>M</v>
      </c>
      <c r="Y11" s="36" t="s">
        <v>268</v>
      </c>
      <c r="Z11" s="37" t="s">
        <v>131</v>
      </c>
      <c r="AA11" s="34">
        <v>9</v>
      </c>
      <c r="AB11" s="34">
        <v>0</v>
      </c>
      <c r="AC11" s="34">
        <f t="shared" si="1"/>
        <v>9</v>
      </c>
      <c r="AD11" s="38">
        <f t="shared" si="2"/>
        <v>0.1</v>
      </c>
      <c r="AE11" s="39" t="str">
        <f t="shared" si="6"/>
        <v>R</v>
      </c>
      <c r="AF11" s="40" t="s">
        <v>131</v>
      </c>
      <c r="AG11" s="40" t="s">
        <v>131</v>
      </c>
      <c r="AH11" s="40" t="s">
        <v>131</v>
      </c>
      <c r="AI11" s="40" t="s">
        <v>131</v>
      </c>
      <c r="AJ11" s="40" t="s">
        <v>131</v>
      </c>
      <c r="AK11" s="40" t="s">
        <v>131</v>
      </c>
      <c r="AL11" s="40" t="s">
        <v>131</v>
      </c>
      <c r="AM11" s="40" t="s">
        <v>131</v>
      </c>
      <c r="AN11" s="40" t="s">
        <v>131</v>
      </c>
      <c r="AO11" s="40" t="s">
        <v>131</v>
      </c>
      <c r="AP11" s="40" t="s">
        <v>131</v>
      </c>
      <c r="AQ11" s="40" t="s">
        <v>131</v>
      </c>
      <c r="AR11" s="40" t="s">
        <v>131</v>
      </c>
      <c r="AS11" s="40" t="s">
        <v>325</v>
      </c>
      <c r="AT11" s="40" t="s">
        <v>126</v>
      </c>
      <c r="AU11" s="40" t="s">
        <v>220</v>
      </c>
    </row>
    <row r="12" spans="1:47" s="46" customFormat="1" ht="259.8" customHeight="1" x14ac:dyDescent="0.2">
      <c r="A12" s="28">
        <v>9</v>
      </c>
      <c r="B12" s="29" t="s">
        <v>21</v>
      </c>
      <c r="C12" s="30" t="s">
        <v>7</v>
      </c>
      <c r="D12" s="31" t="s">
        <v>209</v>
      </c>
      <c r="E12" s="31" t="s">
        <v>88</v>
      </c>
      <c r="F12" s="30" t="s">
        <v>87</v>
      </c>
      <c r="G12" s="30" t="s">
        <v>87</v>
      </c>
      <c r="H12" s="30" t="s">
        <v>87</v>
      </c>
      <c r="I12" s="33" t="s">
        <v>89</v>
      </c>
      <c r="J12" s="33" t="s">
        <v>89</v>
      </c>
      <c r="K12" s="33" t="s">
        <v>89</v>
      </c>
      <c r="L12" s="45" t="s">
        <v>261</v>
      </c>
      <c r="M12" s="47" t="s">
        <v>355</v>
      </c>
      <c r="N12" s="48">
        <v>3</v>
      </c>
      <c r="O12" s="34">
        <v>5</v>
      </c>
      <c r="P12" s="34">
        <v>3</v>
      </c>
      <c r="Q12" s="34">
        <v>1</v>
      </c>
      <c r="R12" s="34">
        <v>1</v>
      </c>
      <c r="S12" s="34">
        <f t="shared" si="3"/>
        <v>2.7000000000000006</v>
      </c>
      <c r="T12" s="34">
        <v>3</v>
      </c>
      <c r="U12" s="34">
        <v>5</v>
      </c>
      <c r="V12" s="34">
        <f t="shared" si="4"/>
        <v>4.2</v>
      </c>
      <c r="W12" s="35">
        <f t="shared" si="5"/>
        <v>11.340000000000003</v>
      </c>
      <c r="X12" s="39" t="str">
        <f t="shared" si="0"/>
        <v>M</v>
      </c>
      <c r="Y12" s="36" t="s">
        <v>269</v>
      </c>
      <c r="Z12" s="37" t="s">
        <v>131</v>
      </c>
      <c r="AA12" s="34">
        <v>10</v>
      </c>
      <c r="AB12" s="34">
        <v>0</v>
      </c>
      <c r="AC12" s="34">
        <f t="shared" si="1"/>
        <v>10</v>
      </c>
      <c r="AD12" s="38">
        <f t="shared" si="2"/>
        <v>1.3400000000000034</v>
      </c>
      <c r="AE12" s="39" t="str">
        <f t="shared" si="6"/>
        <v>R</v>
      </c>
      <c r="AF12" s="40" t="s">
        <v>131</v>
      </c>
      <c r="AG12" s="40" t="s">
        <v>131</v>
      </c>
      <c r="AH12" s="40" t="s">
        <v>131</v>
      </c>
      <c r="AI12" s="40" t="s">
        <v>131</v>
      </c>
      <c r="AJ12" s="40" t="s">
        <v>131</v>
      </c>
      <c r="AK12" s="40" t="s">
        <v>131</v>
      </c>
      <c r="AL12" s="40" t="s">
        <v>131</v>
      </c>
      <c r="AM12" s="40" t="s">
        <v>131</v>
      </c>
      <c r="AN12" s="40" t="s">
        <v>131</v>
      </c>
      <c r="AO12" s="40" t="s">
        <v>131</v>
      </c>
      <c r="AP12" s="40" t="s">
        <v>131</v>
      </c>
      <c r="AQ12" s="40" t="s">
        <v>131</v>
      </c>
      <c r="AR12" s="40" t="s">
        <v>131</v>
      </c>
      <c r="AS12" s="40" t="s">
        <v>117</v>
      </c>
      <c r="AT12" s="40" t="s">
        <v>126</v>
      </c>
      <c r="AU12" s="40" t="s">
        <v>220</v>
      </c>
    </row>
    <row r="13" spans="1:47" s="46" customFormat="1" ht="184.2" customHeight="1" x14ac:dyDescent="0.2">
      <c r="A13" s="28">
        <v>10</v>
      </c>
      <c r="B13" s="29" t="s">
        <v>21</v>
      </c>
      <c r="C13" s="30" t="s">
        <v>44</v>
      </c>
      <c r="D13" s="31" t="s">
        <v>205</v>
      </c>
      <c r="E13" s="31" t="s">
        <v>88</v>
      </c>
      <c r="F13" s="30" t="s">
        <v>87</v>
      </c>
      <c r="G13" s="30" t="s">
        <v>87</v>
      </c>
      <c r="H13" s="30" t="s">
        <v>87</v>
      </c>
      <c r="I13" s="33" t="s">
        <v>89</v>
      </c>
      <c r="J13" s="33" t="s">
        <v>89</v>
      </c>
      <c r="K13" s="33" t="s">
        <v>89</v>
      </c>
      <c r="L13" s="45" t="s">
        <v>261</v>
      </c>
      <c r="M13" s="47" t="s">
        <v>356</v>
      </c>
      <c r="N13" s="48">
        <v>1</v>
      </c>
      <c r="O13" s="34">
        <v>3</v>
      </c>
      <c r="P13" s="34">
        <v>3</v>
      </c>
      <c r="Q13" s="34">
        <v>1</v>
      </c>
      <c r="R13" s="34">
        <v>1</v>
      </c>
      <c r="S13" s="34">
        <f t="shared" si="3"/>
        <v>1.5999999999999999</v>
      </c>
      <c r="T13" s="34">
        <v>3</v>
      </c>
      <c r="U13" s="34">
        <v>5</v>
      </c>
      <c r="V13" s="34">
        <f t="shared" si="4"/>
        <v>4.2</v>
      </c>
      <c r="W13" s="35">
        <f t="shared" si="5"/>
        <v>6.72</v>
      </c>
      <c r="X13" s="39" t="str">
        <f t="shared" si="0"/>
        <v>M</v>
      </c>
      <c r="Y13" s="36" t="s">
        <v>270</v>
      </c>
      <c r="Z13" s="37" t="s">
        <v>131</v>
      </c>
      <c r="AA13" s="34">
        <v>8</v>
      </c>
      <c r="AB13" s="34">
        <v>0</v>
      </c>
      <c r="AC13" s="34">
        <f t="shared" si="1"/>
        <v>8</v>
      </c>
      <c r="AD13" s="38">
        <f t="shared" si="2"/>
        <v>0.1</v>
      </c>
      <c r="AE13" s="39" t="str">
        <f t="shared" si="6"/>
        <v>R</v>
      </c>
      <c r="AF13" s="40" t="s">
        <v>131</v>
      </c>
      <c r="AG13" s="40" t="s">
        <v>131</v>
      </c>
      <c r="AH13" s="40" t="s">
        <v>131</v>
      </c>
      <c r="AI13" s="40" t="s">
        <v>131</v>
      </c>
      <c r="AJ13" s="40" t="s">
        <v>131</v>
      </c>
      <c r="AK13" s="40" t="s">
        <v>131</v>
      </c>
      <c r="AL13" s="40" t="s">
        <v>131</v>
      </c>
      <c r="AM13" s="40" t="s">
        <v>131</v>
      </c>
      <c r="AN13" s="40" t="s">
        <v>131</v>
      </c>
      <c r="AO13" s="40" t="s">
        <v>131</v>
      </c>
      <c r="AP13" s="40" t="s">
        <v>131</v>
      </c>
      <c r="AQ13" s="40" t="s">
        <v>131</v>
      </c>
      <c r="AR13" s="40" t="s">
        <v>131</v>
      </c>
      <c r="AS13" s="40" t="s">
        <v>326</v>
      </c>
      <c r="AT13" s="40" t="s">
        <v>126</v>
      </c>
      <c r="AU13" s="40" t="s">
        <v>401</v>
      </c>
    </row>
    <row r="14" spans="1:47" s="46" customFormat="1" ht="189" customHeight="1" x14ac:dyDescent="0.2">
      <c r="A14" s="28">
        <v>11</v>
      </c>
      <c r="B14" s="29" t="s">
        <v>21</v>
      </c>
      <c r="C14" s="30" t="s">
        <v>20</v>
      </c>
      <c r="D14" s="31" t="s">
        <v>214</v>
      </c>
      <c r="E14" s="31" t="s">
        <v>88</v>
      </c>
      <c r="F14" s="30" t="s">
        <v>87</v>
      </c>
      <c r="G14" s="30" t="s">
        <v>87</v>
      </c>
      <c r="H14" s="30" t="s">
        <v>87</v>
      </c>
      <c r="I14" s="33" t="s">
        <v>89</v>
      </c>
      <c r="J14" s="33" t="s">
        <v>89</v>
      </c>
      <c r="K14" s="33" t="s">
        <v>89</v>
      </c>
      <c r="L14" s="45" t="s">
        <v>261</v>
      </c>
      <c r="M14" s="36" t="s">
        <v>357</v>
      </c>
      <c r="N14" s="38">
        <v>1</v>
      </c>
      <c r="O14" s="34">
        <v>3</v>
      </c>
      <c r="P14" s="34">
        <v>3</v>
      </c>
      <c r="Q14" s="34">
        <v>1</v>
      </c>
      <c r="R14" s="34">
        <v>1</v>
      </c>
      <c r="S14" s="34">
        <f t="shared" si="3"/>
        <v>1.5999999999999999</v>
      </c>
      <c r="T14" s="34">
        <v>3</v>
      </c>
      <c r="U14" s="34">
        <v>5</v>
      </c>
      <c r="V14" s="34">
        <f t="shared" si="4"/>
        <v>4.2</v>
      </c>
      <c r="W14" s="35">
        <f t="shared" si="5"/>
        <v>6.72</v>
      </c>
      <c r="X14" s="39" t="str">
        <f t="shared" si="0"/>
        <v>M</v>
      </c>
      <c r="Y14" s="36" t="s">
        <v>271</v>
      </c>
      <c r="Z14" s="37" t="s">
        <v>131</v>
      </c>
      <c r="AA14" s="34">
        <v>8</v>
      </c>
      <c r="AB14" s="34">
        <v>0</v>
      </c>
      <c r="AC14" s="34">
        <f t="shared" si="1"/>
        <v>8</v>
      </c>
      <c r="AD14" s="38">
        <f t="shared" si="2"/>
        <v>0.1</v>
      </c>
      <c r="AE14" s="39" t="str">
        <f t="shared" si="6"/>
        <v>R</v>
      </c>
      <c r="AF14" s="40" t="s">
        <v>131</v>
      </c>
      <c r="AG14" s="40" t="s">
        <v>131</v>
      </c>
      <c r="AH14" s="40" t="s">
        <v>131</v>
      </c>
      <c r="AI14" s="40" t="s">
        <v>131</v>
      </c>
      <c r="AJ14" s="40" t="s">
        <v>131</v>
      </c>
      <c r="AK14" s="40" t="s">
        <v>131</v>
      </c>
      <c r="AL14" s="40" t="s">
        <v>131</v>
      </c>
      <c r="AM14" s="40" t="s">
        <v>131</v>
      </c>
      <c r="AN14" s="40" t="s">
        <v>131</v>
      </c>
      <c r="AO14" s="40" t="s">
        <v>131</v>
      </c>
      <c r="AP14" s="40" t="s">
        <v>131</v>
      </c>
      <c r="AQ14" s="40" t="s">
        <v>131</v>
      </c>
      <c r="AR14" s="40" t="s">
        <v>131</v>
      </c>
      <c r="AS14" s="40" t="s">
        <v>327</v>
      </c>
      <c r="AT14" s="40" t="s">
        <v>126</v>
      </c>
      <c r="AU14" s="40" t="s">
        <v>401</v>
      </c>
    </row>
    <row r="15" spans="1:47" ht="190.2" customHeight="1" x14ac:dyDescent="0.3">
      <c r="A15" s="28">
        <v>12</v>
      </c>
      <c r="B15" s="29" t="s">
        <v>21</v>
      </c>
      <c r="C15" s="30" t="s">
        <v>159</v>
      </c>
      <c r="D15" s="31" t="s">
        <v>214</v>
      </c>
      <c r="E15" s="31" t="s">
        <v>88</v>
      </c>
      <c r="F15" s="30" t="s">
        <v>87</v>
      </c>
      <c r="G15" s="30" t="s">
        <v>87</v>
      </c>
      <c r="H15" s="30" t="s">
        <v>87</v>
      </c>
      <c r="I15" s="33" t="s">
        <v>89</v>
      </c>
      <c r="J15" s="33" t="s">
        <v>89</v>
      </c>
      <c r="K15" s="33" t="s">
        <v>89</v>
      </c>
      <c r="L15" s="45" t="s">
        <v>261</v>
      </c>
      <c r="M15" s="47" t="s">
        <v>358</v>
      </c>
      <c r="N15" s="48">
        <v>2</v>
      </c>
      <c r="O15" s="34">
        <v>3</v>
      </c>
      <c r="P15" s="34">
        <v>3</v>
      </c>
      <c r="Q15" s="34">
        <v>1</v>
      </c>
      <c r="R15" s="34">
        <v>1</v>
      </c>
      <c r="S15" s="34">
        <f t="shared" si="3"/>
        <v>2</v>
      </c>
      <c r="T15" s="34">
        <v>3</v>
      </c>
      <c r="U15" s="34">
        <v>5</v>
      </c>
      <c r="V15" s="34">
        <f t="shared" si="4"/>
        <v>4.2</v>
      </c>
      <c r="W15" s="35">
        <f t="shared" si="5"/>
        <v>8.4</v>
      </c>
      <c r="X15" s="39" t="str">
        <f t="shared" si="0"/>
        <v>M</v>
      </c>
      <c r="Y15" s="36" t="s">
        <v>272</v>
      </c>
      <c r="Z15" s="37" t="s">
        <v>131</v>
      </c>
      <c r="AA15" s="34">
        <v>9</v>
      </c>
      <c r="AB15" s="34">
        <v>0</v>
      </c>
      <c r="AC15" s="34">
        <f t="shared" si="1"/>
        <v>9</v>
      </c>
      <c r="AD15" s="38">
        <f t="shared" si="2"/>
        <v>0.1</v>
      </c>
      <c r="AE15" s="39" t="str">
        <f t="shared" si="6"/>
        <v>R</v>
      </c>
      <c r="AF15" s="40" t="s">
        <v>131</v>
      </c>
      <c r="AG15" s="40" t="s">
        <v>131</v>
      </c>
      <c r="AH15" s="40" t="s">
        <v>131</v>
      </c>
      <c r="AI15" s="40" t="s">
        <v>131</v>
      </c>
      <c r="AJ15" s="40" t="s">
        <v>131</v>
      </c>
      <c r="AK15" s="40" t="s">
        <v>131</v>
      </c>
      <c r="AL15" s="40" t="s">
        <v>131</v>
      </c>
      <c r="AM15" s="40" t="s">
        <v>131</v>
      </c>
      <c r="AN15" s="40" t="s">
        <v>131</v>
      </c>
      <c r="AO15" s="40" t="s">
        <v>131</v>
      </c>
      <c r="AP15" s="40" t="s">
        <v>131</v>
      </c>
      <c r="AQ15" s="40" t="s">
        <v>131</v>
      </c>
      <c r="AR15" s="40" t="s">
        <v>131</v>
      </c>
      <c r="AS15" s="40" t="s">
        <v>118</v>
      </c>
      <c r="AT15" s="40" t="s">
        <v>126</v>
      </c>
      <c r="AU15" s="40" t="s">
        <v>220</v>
      </c>
    </row>
    <row r="16" spans="1:47" ht="200.55" customHeight="1" x14ac:dyDescent="0.3">
      <c r="A16" s="28">
        <v>13</v>
      </c>
      <c r="B16" s="29" t="s">
        <v>21</v>
      </c>
      <c r="C16" s="30" t="s">
        <v>127</v>
      </c>
      <c r="D16" s="31" t="s">
        <v>205</v>
      </c>
      <c r="E16" s="31" t="s">
        <v>88</v>
      </c>
      <c r="F16" s="30" t="s">
        <v>87</v>
      </c>
      <c r="G16" s="30" t="s">
        <v>87</v>
      </c>
      <c r="H16" s="30" t="s">
        <v>87</v>
      </c>
      <c r="I16" s="33" t="s">
        <v>89</v>
      </c>
      <c r="J16" s="33" t="s">
        <v>89</v>
      </c>
      <c r="K16" s="33" t="s">
        <v>89</v>
      </c>
      <c r="L16" s="45" t="s">
        <v>261</v>
      </c>
      <c r="M16" s="47" t="s">
        <v>359</v>
      </c>
      <c r="N16" s="48">
        <v>2</v>
      </c>
      <c r="O16" s="34">
        <v>1</v>
      </c>
      <c r="P16" s="34">
        <v>3</v>
      </c>
      <c r="Q16" s="34">
        <v>1</v>
      </c>
      <c r="R16" s="34">
        <v>1</v>
      </c>
      <c r="S16" s="34">
        <f t="shared" si="3"/>
        <v>1.7</v>
      </c>
      <c r="T16" s="34">
        <v>3</v>
      </c>
      <c r="U16" s="34">
        <v>5</v>
      </c>
      <c r="V16" s="34">
        <f t="shared" si="4"/>
        <v>4.2</v>
      </c>
      <c r="W16" s="35">
        <f t="shared" si="5"/>
        <v>7.14</v>
      </c>
      <c r="X16" s="39" t="str">
        <f t="shared" si="0"/>
        <v>M</v>
      </c>
      <c r="Y16" s="36" t="s">
        <v>273</v>
      </c>
      <c r="Z16" s="37" t="s">
        <v>131</v>
      </c>
      <c r="AA16" s="34">
        <v>7</v>
      </c>
      <c r="AB16" s="34">
        <v>0</v>
      </c>
      <c r="AC16" s="34">
        <f t="shared" si="1"/>
        <v>7</v>
      </c>
      <c r="AD16" s="38">
        <f t="shared" si="2"/>
        <v>0.13999999999999968</v>
      </c>
      <c r="AE16" s="39" t="str">
        <f t="shared" si="6"/>
        <v>R</v>
      </c>
      <c r="AF16" s="40" t="s">
        <v>131</v>
      </c>
      <c r="AG16" s="40" t="s">
        <v>131</v>
      </c>
      <c r="AH16" s="40" t="s">
        <v>131</v>
      </c>
      <c r="AI16" s="40" t="s">
        <v>131</v>
      </c>
      <c r="AJ16" s="43" t="s">
        <v>131</v>
      </c>
      <c r="AK16" s="40" t="s">
        <v>131</v>
      </c>
      <c r="AL16" s="40" t="s">
        <v>131</v>
      </c>
      <c r="AM16" s="40" t="s">
        <v>131</v>
      </c>
      <c r="AN16" s="40" t="s">
        <v>131</v>
      </c>
      <c r="AO16" s="40" t="s">
        <v>131</v>
      </c>
      <c r="AP16" s="40" t="s">
        <v>131</v>
      </c>
      <c r="AQ16" s="40" t="s">
        <v>131</v>
      </c>
      <c r="AR16" s="40" t="s">
        <v>131</v>
      </c>
      <c r="AS16" s="40" t="s">
        <v>232</v>
      </c>
      <c r="AT16" s="40" t="s">
        <v>126</v>
      </c>
      <c r="AU16" s="40" t="s">
        <v>220</v>
      </c>
    </row>
    <row r="17" spans="1:47" ht="177" customHeight="1" x14ac:dyDescent="0.3">
      <c r="A17" s="28">
        <v>14</v>
      </c>
      <c r="B17" s="29" t="s">
        <v>251</v>
      </c>
      <c r="C17" s="30" t="s">
        <v>22</v>
      </c>
      <c r="D17" s="31" t="s">
        <v>210</v>
      </c>
      <c r="E17" s="31" t="s">
        <v>88</v>
      </c>
      <c r="F17" s="30" t="s">
        <v>87</v>
      </c>
      <c r="G17" s="30" t="s">
        <v>87</v>
      </c>
      <c r="H17" s="30" t="s">
        <v>87</v>
      </c>
      <c r="I17" s="33" t="s">
        <v>89</v>
      </c>
      <c r="J17" s="33" t="s">
        <v>89</v>
      </c>
      <c r="K17" s="33" t="s">
        <v>89</v>
      </c>
      <c r="L17" s="45" t="s">
        <v>406</v>
      </c>
      <c r="M17" s="47" t="s">
        <v>360</v>
      </c>
      <c r="N17" s="48">
        <v>3</v>
      </c>
      <c r="O17" s="34">
        <v>5</v>
      </c>
      <c r="P17" s="34">
        <v>3</v>
      </c>
      <c r="Q17" s="34">
        <v>1</v>
      </c>
      <c r="R17" s="34">
        <v>1</v>
      </c>
      <c r="S17" s="34">
        <f t="shared" si="3"/>
        <v>2.7000000000000006</v>
      </c>
      <c r="T17" s="34">
        <v>3</v>
      </c>
      <c r="U17" s="34">
        <v>5</v>
      </c>
      <c r="V17" s="34">
        <f t="shared" si="4"/>
        <v>4.2</v>
      </c>
      <c r="W17" s="35">
        <f t="shared" si="5"/>
        <v>11.340000000000003</v>
      </c>
      <c r="X17" s="39" t="str">
        <f t="shared" si="0"/>
        <v>M</v>
      </c>
      <c r="Y17" s="36" t="s">
        <v>274</v>
      </c>
      <c r="Z17" s="37" t="s">
        <v>131</v>
      </c>
      <c r="AA17" s="34">
        <v>10</v>
      </c>
      <c r="AB17" s="34">
        <v>0</v>
      </c>
      <c r="AC17" s="34">
        <f t="shared" si="1"/>
        <v>10</v>
      </c>
      <c r="AD17" s="38">
        <f t="shared" si="2"/>
        <v>1.3400000000000034</v>
      </c>
      <c r="AE17" s="39" t="str">
        <f t="shared" si="6"/>
        <v>R</v>
      </c>
      <c r="AF17" s="40" t="s">
        <v>131</v>
      </c>
      <c r="AG17" s="40" t="s">
        <v>131</v>
      </c>
      <c r="AH17" s="40" t="s">
        <v>131</v>
      </c>
      <c r="AI17" s="40" t="s">
        <v>131</v>
      </c>
      <c r="AJ17" s="40" t="s">
        <v>131</v>
      </c>
      <c r="AK17" s="40" t="s">
        <v>131</v>
      </c>
      <c r="AL17" s="40" t="s">
        <v>131</v>
      </c>
      <c r="AM17" s="40" t="s">
        <v>131</v>
      </c>
      <c r="AN17" s="40" t="s">
        <v>131</v>
      </c>
      <c r="AO17" s="40" t="s">
        <v>131</v>
      </c>
      <c r="AP17" s="40" t="s">
        <v>131</v>
      </c>
      <c r="AQ17" s="40" t="s">
        <v>131</v>
      </c>
      <c r="AR17" s="40" t="s">
        <v>131</v>
      </c>
      <c r="AS17" s="40"/>
      <c r="AT17" s="40"/>
      <c r="AU17" s="40"/>
    </row>
    <row r="18" spans="1:47" ht="178.8" customHeight="1" x14ac:dyDescent="0.3">
      <c r="A18" s="28">
        <v>15</v>
      </c>
      <c r="B18" s="35" t="s">
        <v>253</v>
      </c>
      <c r="C18" s="30" t="s">
        <v>252</v>
      </c>
      <c r="D18" s="31" t="s">
        <v>212</v>
      </c>
      <c r="E18" s="31" t="s">
        <v>88</v>
      </c>
      <c r="F18" s="30" t="s">
        <v>87</v>
      </c>
      <c r="G18" s="30" t="s">
        <v>87</v>
      </c>
      <c r="H18" s="30" t="s">
        <v>87</v>
      </c>
      <c r="I18" s="33" t="s">
        <v>89</v>
      </c>
      <c r="J18" s="33" t="s">
        <v>89</v>
      </c>
      <c r="K18" s="33" t="s">
        <v>89</v>
      </c>
      <c r="L18" s="45" t="s">
        <v>261</v>
      </c>
      <c r="M18" s="47" t="s">
        <v>361</v>
      </c>
      <c r="N18" s="48">
        <v>1</v>
      </c>
      <c r="O18" s="34">
        <v>1</v>
      </c>
      <c r="P18" s="34">
        <v>3</v>
      </c>
      <c r="Q18" s="34">
        <v>1</v>
      </c>
      <c r="R18" s="34">
        <v>1</v>
      </c>
      <c r="S18" s="34">
        <f t="shared" si="3"/>
        <v>1.3</v>
      </c>
      <c r="T18" s="34">
        <v>3</v>
      </c>
      <c r="U18" s="34">
        <v>5</v>
      </c>
      <c r="V18" s="34">
        <f t="shared" si="4"/>
        <v>4.2</v>
      </c>
      <c r="W18" s="35">
        <f t="shared" si="5"/>
        <v>5.4600000000000009</v>
      </c>
      <c r="X18" s="39" t="str">
        <f t="shared" si="0"/>
        <v>M</v>
      </c>
      <c r="Y18" s="36" t="s">
        <v>275</v>
      </c>
      <c r="Z18" s="37" t="s">
        <v>131</v>
      </c>
      <c r="AA18" s="34">
        <v>7</v>
      </c>
      <c r="AB18" s="34">
        <v>0</v>
      </c>
      <c r="AC18" s="34">
        <f t="shared" si="1"/>
        <v>7</v>
      </c>
      <c r="AD18" s="38">
        <f t="shared" si="2"/>
        <v>0.1</v>
      </c>
      <c r="AE18" s="39" t="str">
        <f t="shared" si="6"/>
        <v>R</v>
      </c>
      <c r="AF18" s="40" t="s">
        <v>131</v>
      </c>
      <c r="AG18" s="40" t="s">
        <v>131</v>
      </c>
      <c r="AH18" s="40" t="s">
        <v>131</v>
      </c>
      <c r="AI18" s="40" t="s">
        <v>131</v>
      </c>
      <c r="AJ18" s="40" t="s">
        <v>131</v>
      </c>
      <c r="AK18" s="40" t="s">
        <v>131</v>
      </c>
      <c r="AL18" s="40" t="s">
        <v>131</v>
      </c>
      <c r="AM18" s="40" t="s">
        <v>131</v>
      </c>
      <c r="AN18" s="40" t="s">
        <v>131</v>
      </c>
      <c r="AO18" s="40" t="s">
        <v>131</v>
      </c>
      <c r="AP18" s="40" t="s">
        <v>131</v>
      </c>
      <c r="AQ18" s="40" t="s">
        <v>131</v>
      </c>
      <c r="AR18" s="40" t="s">
        <v>131</v>
      </c>
      <c r="AS18" s="37"/>
      <c r="AT18" s="40"/>
      <c r="AU18" s="40"/>
    </row>
    <row r="19" spans="1:47" ht="180" customHeight="1" x14ac:dyDescent="0.3">
      <c r="A19" s="28">
        <v>16</v>
      </c>
      <c r="B19" s="35" t="s">
        <v>253</v>
      </c>
      <c r="C19" s="30" t="s">
        <v>5</v>
      </c>
      <c r="D19" s="31" t="s">
        <v>213</v>
      </c>
      <c r="E19" s="31" t="s">
        <v>88</v>
      </c>
      <c r="F19" s="30" t="s">
        <v>87</v>
      </c>
      <c r="G19" s="30" t="s">
        <v>87</v>
      </c>
      <c r="H19" s="30" t="s">
        <v>87</v>
      </c>
      <c r="I19" s="33" t="s">
        <v>89</v>
      </c>
      <c r="J19" s="33" t="s">
        <v>89</v>
      </c>
      <c r="K19" s="33" t="s">
        <v>89</v>
      </c>
      <c r="L19" s="45" t="s">
        <v>261</v>
      </c>
      <c r="M19" s="36" t="s">
        <v>362</v>
      </c>
      <c r="N19" s="42">
        <v>1</v>
      </c>
      <c r="O19" s="34">
        <v>1</v>
      </c>
      <c r="P19" s="34">
        <v>3</v>
      </c>
      <c r="Q19" s="34">
        <v>1</v>
      </c>
      <c r="R19" s="34">
        <v>1</v>
      </c>
      <c r="S19" s="34">
        <f t="shared" si="3"/>
        <v>1.3</v>
      </c>
      <c r="T19" s="34">
        <v>3</v>
      </c>
      <c r="U19" s="34">
        <v>5</v>
      </c>
      <c r="V19" s="34">
        <f t="shared" si="4"/>
        <v>4.2</v>
      </c>
      <c r="W19" s="35">
        <f t="shared" si="5"/>
        <v>5.4600000000000009</v>
      </c>
      <c r="X19" s="39" t="str">
        <f t="shared" si="0"/>
        <v>M</v>
      </c>
      <c r="Y19" s="36" t="s">
        <v>275</v>
      </c>
      <c r="Z19" s="37" t="s">
        <v>131</v>
      </c>
      <c r="AA19" s="34">
        <v>7</v>
      </c>
      <c r="AB19" s="34">
        <v>0</v>
      </c>
      <c r="AC19" s="34">
        <f t="shared" si="1"/>
        <v>7</v>
      </c>
      <c r="AD19" s="38">
        <f t="shared" si="2"/>
        <v>0.1</v>
      </c>
      <c r="AE19" s="39" t="str">
        <f t="shared" si="6"/>
        <v>R</v>
      </c>
      <c r="AF19" s="40" t="s">
        <v>131</v>
      </c>
      <c r="AG19" s="40" t="s">
        <v>131</v>
      </c>
      <c r="AH19" s="40" t="s">
        <v>131</v>
      </c>
      <c r="AI19" s="40" t="s">
        <v>131</v>
      </c>
      <c r="AJ19" s="40" t="s">
        <v>131</v>
      </c>
      <c r="AK19" s="40" t="s">
        <v>131</v>
      </c>
      <c r="AL19" s="40" t="s">
        <v>131</v>
      </c>
      <c r="AM19" s="40" t="s">
        <v>131</v>
      </c>
      <c r="AN19" s="40" t="s">
        <v>131</v>
      </c>
      <c r="AO19" s="40" t="s">
        <v>131</v>
      </c>
      <c r="AP19" s="40" t="s">
        <v>131</v>
      </c>
      <c r="AQ19" s="40" t="s">
        <v>131</v>
      </c>
      <c r="AR19" s="40" t="s">
        <v>131</v>
      </c>
      <c r="AS19" s="40"/>
      <c r="AT19" s="40"/>
      <c r="AU19" s="40"/>
    </row>
    <row r="20" spans="1:47" ht="176.55" customHeight="1" x14ac:dyDescent="0.3">
      <c r="A20" s="28">
        <v>17</v>
      </c>
      <c r="B20" s="29" t="s">
        <v>38</v>
      </c>
      <c r="C20" s="30" t="s">
        <v>61</v>
      </c>
      <c r="D20" s="31" t="s">
        <v>213</v>
      </c>
      <c r="E20" s="31" t="s">
        <v>88</v>
      </c>
      <c r="F20" s="30" t="s">
        <v>87</v>
      </c>
      <c r="G20" s="30" t="s">
        <v>87</v>
      </c>
      <c r="H20" s="30" t="s">
        <v>87</v>
      </c>
      <c r="I20" s="32" t="s">
        <v>89</v>
      </c>
      <c r="J20" s="33" t="s">
        <v>89</v>
      </c>
      <c r="K20" s="33" t="s">
        <v>89</v>
      </c>
      <c r="L20" s="45" t="s">
        <v>406</v>
      </c>
      <c r="M20" s="36" t="s">
        <v>363</v>
      </c>
      <c r="N20" s="48">
        <v>1</v>
      </c>
      <c r="O20" s="34">
        <v>1</v>
      </c>
      <c r="P20" s="34">
        <v>3</v>
      </c>
      <c r="Q20" s="34">
        <v>1</v>
      </c>
      <c r="R20" s="34">
        <v>1</v>
      </c>
      <c r="S20" s="34">
        <f t="shared" si="3"/>
        <v>1.3</v>
      </c>
      <c r="T20" s="34">
        <v>3</v>
      </c>
      <c r="U20" s="34">
        <v>5</v>
      </c>
      <c r="V20" s="34">
        <f t="shared" si="4"/>
        <v>4.2</v>
      </c>
      <c r="W20" s="35">
        <f t="shared" si="5"/>
        <v>5.4600000000000009</v>
      </c>
      <c r="X20" s="39" t="str">
        <f t="shared" si="0"/>
        <v>M</v>
      </c>
      <c r="Y20" s="36" t="s">
        <v>275</v>
      </c>
      <c r="Z20" s="37" t="s">
        <v>131</v>
      </c>
      <c r="AA20" s="34">
        <v>7</v>
      </c>
      <c r="AB20" s="34">
        <v>0</v>
      </c>
      <c r="AC20" s="34">
        <f t="shared" si="1"/>
        <v>7</v>
      </c>
      <c r="AD20" s="38">
        <f t="shared" si="2"/>
        <v>0.1</v>
      </c>
      <c r="AE20" s="39" t="str">
        <f t="shared" si="6"/>
        <v>R</v>
      </c>
      <c r="AF20" s="40" t="s">
        <v>131</v>
      </c>
      <c r="AG20" s="40" t="s">
        <v>131</v>
      </c>
      <c r="AH20" s="40" t="s">
        <v>131</v>
      </c>
      <c r="AI20" s="40" t="s">
        <v>131</v>
      </c>
      <c r="AJ20" s="40" t="s">
        <v>131</v>
      </c>
      <c r="AK20" s="40" t="s">
        <v>131</v>
      </c>
      <c r="AL20" s="40" t="s">
        <v>131</v>
      </c>
      <c r="AM20" s="40" t="s">
        <v>131</v>
      </c>
      <c r="AN20" s="40" t="s">
        <v>131</v>
      </c>
      <c r="AO20" s="40" t="s">
        <v>131</v>
      </c>
      <c r="AP20" s="40" t="s">
        <v>131</v>
      </c>
      <c r="AQ20" s="40" t="s">
        <v>131</v>
      </c>
      <c r="AR20" s="40" t="s">
        <v>131</v>
      </c>
      <c r="AS20" s="40" t="s">
        <v>328</v>
      </c>
      <c r="AT20" s="40" t="s">
        <v>126</v>
      </c>
      <c r="AU20" s="40" t="s">
        <v>402</v>
      </c>
    </row>
    <row r="21" spans="1:47" s="46" customFormat="1" ht="221.55" customHeight="1" x14ac:dyDescent="0.2">
      <c r="A21" s="28">
        <v>18</v>
      </c>
      <c r="B21" s="29" t="s">
        <v>60</v>
      </c>
      <c r="C21" s="30" t="s">
        <v>29</v>
      </c>
      <c r="D21" s="31" t="s">
        <v>184</v>
      </c>
      <c r="E21" s="31" t="s">
        <v>95</v>
      </c>
      <c r="F21" s="30" t="s">
        <v>89</v>
      </c>
      <c r="G21" s="30" t="s">
        <v>338</v>
      </c>
      <c r="H21" s="30" t="s">
        <v>87</v>
      </c>
      <c r="I21" s="32" t="s">
        <v>89</v>
      </c>
      <c r="J21" s="33" t="s">
        <v>89</v>
      </c>
      <c r="K21" s="33" t="s">
        <v>89</v>
      </c>
      <c r="L21" s="45" t="s">
        <v>261</v>
      </c>
      <c r="M21" s="45" t="s">
        <v>364</v>
      </c>
      <c r="N21" s="49">
        <v>4</v>
      </c>
      <c r="O21" s="34">
        <v>5</v>
      </c>
      <c r="P21" s="34">
        <v>3</v>
      </c>
      <c r="Q21" s="34">
        <v>1</v>
      </c>
      <c r="R21" s="34">
        <v>5</v>
      </c>
      <c r="S21" s="34">
        <f t="shared" si="3"/>
        <v>3.5</v>
      </c>
      <c r="T21" s="34">
        <v>4</v>
      </c>
      <c r="U21" s="34">
        <v>5</v>
      </c>
      <c r="V21" s="34">
        <f t="shared" si="4"/>
        <v>4.5999999999999996</v>
      </c>
      <c r="W21" s="35">
        <f t="shared" si="5"/>
        <v>16.099999999999998</v>
      </c>
      <c r="X21" s="39" t="str">
        <f t="shared" si="0"/>
        <v>A</v>
      </c>
      <c r="Y21" s="36" t="s">
        <v>276</v>
      </c>
      <c r="Z21" s="37" t="s">
        <v>131</v>
      </c>
      <c r="AA21" s="34">
        <v>10</v>
      </c>
      <c r="AB21" s="34">
        <v>0</v>
      </c>
      <c r="AC21" s="34">
        <f t="shared" si="1"/>
        <v>10</v>
      </c>
      <c r="AD21" s="38">
        <f t="shared" si="2"/>
        <v>6.0999999999999979</v>
      </c>
      <c r="AE21" s="39" t="str">
        <f t="shared" si="6"/>
        <v>M</v>
      </c>
      <c r="AF21" s="40" t="s">
        <v>131</v>
      </c>
      <c r="AG21" s="40" t="s">
        <v>131</v>
      </c>
      <c r="AH21" s="40" t="s">
        <v>131</v>
      </c>
      <c r="AI21" s="40" t="s">
        <v>131</v>
      </c>
      <c r="AJ21" s="40" t="s">
        <v>131</v>
      </c>
      <c r="AK21" s="40" t="s">
        <v>131</v>
      </c>
      <c r="AL21" s="40" t="s">
        <v>131</v>
      </c>
      <c r="AM21" s="40" t="s">
        <v>131</v>
      </c>
      <c r="AN21" s="40" t="s">
        <v>131</v>
      </c>
      <c r="AO21" s="40" t="s">
        <v>131</v>
      </c>
      <c r="AP21" s="40" t="s">
        <v>131</v>
      </c>
      <c r="AQ21" s="40" t="s">
        <v>131</v>
      </c>
      <c r="AR21" s="40" t="s">
        <v>131</v>
      </c>
      <c r="AS21" s="40" t="s">
        <v>233</v>
      </c>
      <c r="AT21" s="40" t="s">
        <v>126</v>
      </c>
      <c r="AU21" s="40" t="s">
        <v>403</v>
      </c>
    </row>
    <row r="22" spans="1:47" s="46" customFormat="1" ht="252.45" customHeight="1" x14ac:dyDescent="0.2">
      <c r="A22" s="28">
        <v>19</v>
      </c>
      <c r="B22" s="29" t="s">
        <v>60</v>
      </c>
      <c r="C22" s="30" t="s">
        <v>6</v>
      </c>
      <c r="D22" s="31" t="s">
        <v>179</v>
      </c>
      <c r="E22" s="31" t="s">
        <v>95</v>
      </c>
      <c r="F22" s="30" t="s">
        <v>89</v>
      </c>
      <c r="G22" s="30" t="s">
        <v>338</v>
      </c>
      <c r="H22" s="30" t="s">
        <v>87</v>
      </c>
      <c r="I22" s="32" t="s">
        <v>89</v>
      </c>
      <c r="J22" s="33" t="s">
        <v>89</v>
      </c>
      <c r="K22" s="33" t="s">
        <v>89</v>
      </c>
      <c r="L22" s="45" t="s">
        <v>261</v>
      </c>
      <c r="M22" s="45" t="s">
        <v>365</v>
      </c>
      <c r="N22" s="49">
        <v>4</v>
      </c>
      <c r="O22" s="34">
        <v>5</v>
      </c>
      <c r="P22" s="34">
        <v>3</v>
      </c>
      <c r="Q22" s="34">
        <v>1</v>
      </c>
      <c r="R22" s="34">
        <v>5</v>
      </c>
      <c r="S22" s="34">
        <f t="shared" si="3"/>
        <v>3.5</v>
      </c>
      <c r="T22" s="34">
        <v>4</v>
      </c>
      <c r="U22" s="34">
        <v>5</v>
      </c>
      <c r="V22" s="34">
        <f t="shared" si="4"/>
        <v>4.5999999999999996</v>
      </c>
      <c r="W22" s="35">
        <f t="shared" si="5"/>
        <v>16.099999999999998</v>
      </c>
      <c r="X22" s="39" t="str">
        <f t="shared" si="0"/>
        <v>A</v>
      </c>
      <c r="Y22" s="36" t="s">
        <v>277</v>
      </c>
      <c r="Z22" s="37" t="s">
        <v>131</v>
      </c>
      <c r="AA22" s="34">
        <v>9</v>
      </c>
      <c r="AB22" s="34">
        <v>0</v>
      </c>
      <c r="AC22" s="34">
        <f t="shared" si="1"/>
        <v>9</v>
      </c>
      <c r="AD22" s="38">
        <f t="shared" si="2"/>
        <v>7.0999999999999979</v>
      </c>
      <c r="AE22" s="39" t="str">
        <f t="shared" si="6"/>
        <v>M</v>
      </c>
      <c r="AF22" s="40" t="s">
        <v>131</v>
      </c>
      <c r="AG22" s="40" t="s">
        <v>131</v>
      </c>
      <c r="AH22" s="40" t="s">
        <v>131</v>
      </c>
      <c r="AI22" s="40" t="s">
        <v>131</v>
      </c>
      <c r="AJ22" s="40" t="s">
        <v>221</v>
      </c>
      <c r="AK22" s="40" t="s">
        <v>230</v>
      </c>
      <c r="AL22" s="40" t="s">
        <v>144</v>
      </c>
      <c r="AM22" s="40" t="s">
        <v>222</v>
      </c>
      <c r="AN22" s="40" t="s">
        <v>398</v>
      </c>
      <c r="AO22" s="40" t="s">
        <v>145</v>
      </c>
      <c r="AP22" s="40" t="s">
        <v>399</v>
      </c>
      <c r="AQ22" s="40" t="s">
        <v>400</v>
      </c>
      <c r="AR22" s="40" t="s">
        <v>131</v>
      </c>
      <c r="AS22" s="40" t="s">
        <v>409</v>
      </c>
      <c r="AT22" s="40" t="s">
        <v>126</v>
      </c>
      <c r="AU22" s="40" t="s">
        <v>403</v>
      </c>
    </row>
    <row r="23" spans="1:47" s="46" customFormat="1" ht="226.2" customHeight="1" x14ac:dyDescent="0.2">
      <c r="A23" s="28">
        <v>20</v>
      </c>
      <c r="B23" s="29" t="s">
        <v>60</v>
      </c>
      <c r="C23" s="30" t="s">
        <v>76</v>
      </c>
      <c r="D23" s="31" t="s">
        <v>179</v>
      </c>
      <c r="E23" s="31" t="s">
        <v>95</v>
      </c>
      <c r="F23" s="30" t="s">
        <v>89</v>
      </c>
      <c r="G23" s="30" t="s">
        <v>338</v>
      </c>
      <c r="H23" s="30" t="s">
        <v>87</v>
      </c>
      <c r="I23" s="32" t="s">
        <v>89</v>
      </c>
      <c r="J23" s="33" t="s">
        <v>89</v>
      </c>
      <c r="K23" s="33" t="s">
        <v>89</v>
      </c>
      <c r="L23" s="45" t="s">
        <v>261</v>
      </c>
      <c r="M23" s="45" t="s">
        <v>366</v>
      </c>
      <c r="N23" s="49">
        <v>4</v>
      </c>
      <c r="O23" s="34">
        <v>5</v>
      </c>
      <c r="P23" s="34">
        <v>3</v>
      </c>
      <c r="Q23" s="34">
        <v>1</v>
      </c>
      <c r="R23" s="34">
        <v>5</v>
      </c>
      <c r="S23" s="34">
        <f t="shared" si="3"/>
        <v>3.5</v>
      </c>
      <c r="T23" s="34">
        <v>4</v>
      </c>
      <c r="U23" s="34">
        <v>5</v>
      </c>
      <c r="V23" s="34">
        <f t="shared" si="4"/>
        <v>4.5999999999999996</v>
      </c>
      <c r="W23" s="35">
        <f t="shared" si="5"/>
        <v>16.099999999999998</v>
      </c>
      <c r="X23" s="39" t="str">
        <f t="shared" si="0"/>
        <v>A</v>
      </c>
      <c r="Y23" s="36" t="s">
        <v>277</v>
      </c>
      <c r="Z23" s="37" t="s">
        <v>131</v>
      </c>
      <c r="AA23" s="34">
        <v>9</v>
      </c>
      <c r="AB23" s="34">
        <v>0</v>
      </c>
      <c r="AC23" s="34">
        <f t="shared" si="1"/>
        <v>9</v>
      </c>
      <c r="AD23" s="38">
        <f t="shared" si="2"/>
        <v>7.0999999999999979</v>
      </c>
      <c r="AE23" s="39" t="str">
        <f t="shared" si="6"/>
        <v>M</v>
      </c>
      <c r="AF23" s="40" t="s">
        <v>131</v>
      </c>
      <c r="AG23" s="40" t="s">
        <v>131</v>
      </c>
      <c r="AH23" s="40" t="s">
        <v>131</v>
      </c>
      <c r="AI23" s="40" t="s">
        <v>131</v>
      </c>
      <c r="AJ23" s="40" t="s">
        <v>131</v>
      </c>
      <c r="AK23" s="40" t="s">
        <v>131</v>
      </c>
      <c r="AL23" s="40" t="s">
        <v>131</v>
      </c>
      <c r="AM23" s="40" t="s">
        <v>131</v>
      </c>
      <c r="AN23" s="40" t="s">
        <v>131</v>
      </c>
      <c r="AO23" s="40" t="s">
        <v>131</v>
      </c>
      <c r="AP23" s="40" t="s">
        <v>131</v>
      </c>
      <c r="AQ23" s="40" t="s">
        <v>131</v>
      </c>
      <c r="AR23" s="40" t="s">
        <v>131</v>
      </c>
      <c r="AS23" s="40"/>
      <c r="AT23" s="40"/>
      <c r="AU23" s="40"/>
    </row>
    <row r="24" spans="1:47" s="46" customFormat="1" ht="219" customHeight="1" x14ac:dyDescent="0.2">
      <c r="A24" s="28">
        <v>21</v>
      </c>
      <c r="B24" s="29" t="s">
        <v>60</v>
      </c>
      <c r="C24" s="30" t="s">
        <v>103</v>
      </c>
      <c r="D24" s="31" t="s">
        <v>187</v>
      </c>
      <c r="E24" s="31" t="s">
        <v>95</v>
      </c>
      <c r="F24" s="30" t="s">
        <v>89</v>
      </c>
      <c r="G24" s="30" t="s">
        <v>338</v>
      </c>
      <c r="H24" s="30" t="s">
        <v>87</v>
      </c>
      <c r="I24" s="32" t="s">
        <v>89</v>
      </c>
      <c r="J24" s="33" t="s">
        <v>89</v>
      </c>
      <c r="K24" s="33" t="s">
        <v>89</v>
      </c>
      <c r="L24" s="45" t="s">
        <v>261</v>
      </c>
      <c r="M24" s="45" t="s">
        <v>366</v>
      </c>
      <c r="N24" s="49">
        <v>2</v>
      </c>
      <c r="O24" s="34">
        <v>5</v>
      </c>
      <c r="P24" s="34">
        <v>3</v>
      </c>
      <c r="Q24" s="34">
        <v>1</v>
      </c>
      <c r="R24" s="34">
        <v>5</v>
      </c>
      <c r="S24" s="34">
        <f t="shared" si="3"/>
        <v>2.7</v>
      </c>
      <c r="T24" s="34">
        <v>4</v>
      </c>
      <c r="U24" s="34">
        <v>5</v>
      </c>
      <c r="V24" s="34">
        <f t="shared" si="4"/>
        <v>4.5999999999999996</v>
      </c>
      <c r="W24" s="35">
        <f t="shared" si="5"/>
        <v>12.42</v>
      </c>
      <c r="X24" s="39" t="str">
        <f t="shared" si="0"/>
        <v>M</v>
      </c>
      <c r="Y24" s="36" t="s">
        <v>277</v>
      </c>
      <c r="Z24" s="37" t="s">
        <v>131</v>
      </c>
      <c r="AA24" s="34">
        <v>9</v>
      </c>
      <c r="AB24" s="34">
        <v>0</v>
      </c>
      <c r="AC24" s="34">
        <f t="shared" si="1"/>
        <v>9</v>
      </c>
      <c r="AD24" s="38">
        <f t="shared" si="2"/>
        <v>3.42</v>
      </c>
      <c r="AE24" s="39" t="str">
        <f t="shared" si="6"/>
        <v>B</v>
      </c>
      <c r="AF24" s="40" t="s">
        <v>131</v>
      </c>
      <c r="AG24" s="40" t="s">
        <v>131</v>
      </c>
      <c r="AH24" s="40" t="s">
        <v>131</v>
      </c>
      <c r="AI24" s="40" t="s">
        <v>131</v>
      </c>
      <c r="AJ24" s="40" t="s">
        <v>131</v>
      </c>
      <c r="AK24" s="40" t="s">
        <v>131</v>
      </c>
      <c r="AL24" s="40" t="s">
        <v>131</v>
      </c>
      <c r="AM24" s="40" t="s">
        <v>131</v>
      </c>
      <c r="AN24" s="40" t="s">
        <v>131</v>
      </c>
      <c r="AO24" s="40" t="s">
        <v>131</v>
      </c>
      <c r="AP24" s="40" t="s">
        <v>131</v>
      </c>
      <c r="AQ24" s="40" t="s">
        <v>131</v>
      </c>
      <c r="AR24" s="40" t="s">
        <v>131</v>
      </c>
      <c r="AS24" s="40"/>
      <c r="AT24" s="40"/>
      <c r="AU24" s="40"/>
    </row>
    <row r="25" spans="1:47" s="46" customFormat="1" ht="229.8" customHeight="1" x14ac:dyDescent="0.2">
      <c r="A25" s="28">
        <v>22</v>
      </c>
      <c r="B25" s="29" t="s">
        <v>60</v>
      </c>
      <c r="C25" s="30" t="s">
        <v>77</v>
      </c>
      <c r="D25" s="31" t="s">
        <v>180</v>
      </c>
      <c r="E25" s="31" t="s">
        <v>95</v>
      </c>
      <c r="F25" s="30" t="s">
        <v>89</v>
      </c>
      <c r="G25" s="30" t="s">
        <v>338</v>
      </c>
      <c r="H25" s="30" t="s">
        <v>87</v>
      </c>
      <c r="I25" s="32" t="s">
        <v>89</v>
      </c>
      <c r="J25" s="33" t="s">
        <v>89</v>
      </c>
      <c r="K25" s="33" t="s">
        <v>89</v>
      </c>
      <c r="L25" s="45" t="s">
        <v>261</v>
      </c>
      <c r="M25" s="45" t="s">
        <v>367</v>
      </c>
      <c r="N25" s="49">
        <v>4</v>
      </c>
      <c r="O25" s="34">
        <v>5</v>
      </c>
      <c r="P25" s="34">
        <v>3</v>
      </c>
      <c r="Q25" s="34">
        <v>1</v>
      </c>
      <c r="R25" s="34">
        <v>5</v>
      </c>
      <c r="S25" s="34">
        <f t="shared" si="3"/>
        <v>3.5</v>
      </c>
      <c r="T25" s="34">
        <v>4</v>
      </c>
      <c r="U25" s="34">
        <v>5</v>
      </c>
      <c r="V25" s="34">
        <f t="shared" si="4"/>
        <v>4.5999999999999996</v>
      </c>
      <c r="W25" s="35">
        <f t="shared" si="5"/>
        <v>16.099999999999998</v>
      </c>
      <c r="X25" s="39" t="str">
        <f t="shared" si="0"/>
        <v>A</v>
      </c>
      <c r="Y25" s="36" t="s">
        <v>277</v>
      </c>
      <c r="Z25" s="37" t="s">
        <v>131</v>
      </c>
      <c r="AA25" s="34">
        <v>10</v>
      </c>
      <c r="AB25" s="34">
        <v>0</v>
      </c>
      <c r="AC25" s="34">
        <f t="shared" si="1"/>
        <v>10</v>
      </c>
      <c r="AD25" s="38">
        <f t="shared" si="2"/>
        <v>6.0999999999999979</v>
      </c>
      <c r="AE25" s="39" t="str">
        <f t="shared" si="6"/>
        <v>M</v>
      </c>
      <c r="AF25" s="40" t="s">
        <v>131</v>
      </c>
      <c r="AG25" s="40" t="s">
        <v>131</v>
      </c>
      <c r="AH25" s="40" t="s">
        <v>131</v>
      </c>
      <c r="AI25" s="40" t="s">
        <v>131</v>
      </c>
      <c r="AJ25" s="40" t="s">
        <v>131</v>
      </c>
      <c r="AK25" s="40" t="s">
        <v>131</v>
      </c>
      <c r="AL25" s="40" t="s">
        <v>131</v>
      </c>
      <c r="AM25" s="40" t="s">
        <v>131</v>
      </c>
      <c r="AN25" s="40" t="s">
        <v>131</v>
      </c>
      <c r="AO25" s="40" t="s">
        <v>131</v>
      </c>
      <c r="AP25" s="40" t="s">
        <v>131</v>
      </c>
      <c r="AQ25" s="40" t="s">
        <v>131</v>
      </c>
      <c r="AR25" s="40" t="s">
        <v>131</v>
      </c>
      <c r="AS25" s="40"/>
      <c r="AT25" s="40"/>
      <c r="AU25" s="40"/>
    </row>
    <row r="26" spans="1:47" ht="261" customHeight="1" x14ac:dyDescent="0.3">
      <c r="A26" s="28">
        <v>23</v>
      </c>
      <c r="B26" s="29" t="s">
        <v>28</v>
      </c>
      <c r="C26" s="30" t="s">
        <v>39</v>
      </c>
      <c r="D26" s="31" t="s">
        <v>184</v>
      </c>
      <c r="E26" s="31" t="s">
        <v>98</v>
      </c>
      <c r="F26" s="30" t="s">
        <v>89</v>
      </c>
      <c r="G26" s="30" t="s">
        <v>338</v>
      </c>
      <c r="H26" s="30" t="s">
        <v>87</v>
      </c>
      <c r="I26" s="32" t="s">
        <v>96</v>
      </c>
      <c r="J26" s="33" t="s">
        <v>89</v>
      </c>
      <c r="K26" s="33" t="s">
        <v>89</v>
      </c>
      <c r="L26" s="45" t="s">
        <v>261</v>
      </c>
      <c r="M26" s="36" t="s">
        <v>368</v>
      </c>
      <c r="N26" s="42">
        <v>3</v>
      </c>
      <c r="O26" s="34">
        <v>3</v>
      </c>
      <c r="P26" s="34">
        <v>3</v>
      </c>
      <c r="Q26" s="34">
        <v>1</v>
      </c>
      <c r="R26" s="34">
        <v>5</v>
      </c>
      <c r="S26" s="34">
        <f t="shared" si="3"/>
        <v>2.8000000000000003</v>
      </c>
      <c r="T26" s="34">
        <v>4</v>
      </c>
      <c r="U26" s="34">
        <v>5</v>
      </c>
      <c r="V26" s="34">
        <f t="shared" si="4"/>
        <v>4.5999999999999996</v>
      </c>
      <c r="W26" s="35">
        <f t="shared" si="5"/>
        <v>12.88</v>
      </c>
      <c r="X26" s="39" t="str">
        <f t="shared" si="0"/>
        <v>M</v>
      </c>
      <c r="Y26" s="36" t="s">
        <v>278</v>
      </c>
      <c r="Z26" s="37" t="s">
        <v>131</v>
      </c>
      <c r="AA26" s="34">
        <v>10</v>
      </c>
      <c r="AB26" s="34">
        <v>0</v>
      </c>
      <c r="AC26" s="34">
        <f t="shared" si="1"/>
        <v>10</v>
      </c>
      <c r="AD26" s="38">
        <f t="shared" si="2"/>
        <v>2.8800000000000008</v>
      </c>
      <c r="AE26" s="39" t="str">
        <f t="shared" si="6"/>
        <v>B</v>
      </c>
      <c r="AF26" s="40" t="s">
        <v>131</v>
      </c>
      <c r="AG26" s="40" t="s">
        <v>131</v>
      </c>
      <c r="AH26" s="40" t="s">
        <v>131</v>
      </c>
      <c r="AI26" s="40" t="s">
        <v>131</v>
      </c>
      <c r="AJ26" s="40" t="s">
        <v>131</v>
      </c>
      <c r="AK26" s="40" t="s">
        <v>131</v>
      </c>
      <c r="AL26" s="40" t="s">
        <v>131</v>
      </c>
      <c r="AM26" s="40" t="s">
        <v>131</v>
      </c>
      <c r="AN26" s="40" t="s">
        <v>131</v>
      </c>
      <c r="AO26" s="40" t="s">
        <v>131</v>
      </c>
      <c r="AP26" s="40" t="s">
        <v>131</v>
      </c>
      <c r="AQ26" s="40" t="s">
        <v>131</v>
      </c>
      <c r="AR26" s="40" t="s">
        <v>131</v>
      </c>
      <c r="AS26" s="40"/>
      <c r="AT26" s="40"/>
      <c r="AU26" s="40"/>
    </row>
    <row r="27" spans="1:47" ht="223.8" customHeight="1" x14ac:dyDescent="0.3">
      <c r="A27" s="28">
        <v>24</v>
      </c>
      <c r="B27" s="29" t="s">
        <v>28</v>
      </c>
      <c r="C27" s="30" t="s">
        <v>41</v>
      </c>
      <c r="D27" s="31" t="s">
        <v>81</v>
      </c>
      <c r="E27" s="31" t="s">
        <v>98</v>
      </c>
      <c r="F27" s="30" t="s">
        <v>89</v>
      </c>
      <c r="G27" s="30" t="s">
        <v>338</v>
      </c>
      <c r="H27" s="30" t="s">
        <v>87</v>
      </c>
      <c r="I27" s="32" t="s">
        <v>96</v>
      </c>
      <c r="J27" s="33" t="s">
        <v>89</v>
      </c>
      <c r="K27" s="33" t="s">
        <v>89</v>
      </c>
      <c r="L27" s="45" t="s">
        <v>261</v>
      </c>
      <c r="M27" s="36" t="s">
        <v>369</v>
      </c>
      <c r="N27" s="42">
        <v>1</v>
      </c>
      <c r="O27" s="34">
        <v>4</v>
      </c>
      <c r="P27" s="34">
        <v>3</v>
      </c>
      <c r="Q27" s="34">
        <v>1</v>
      </c>
      <c r="R27" s="34">
        <v>5</v>
      </c>
      <c r="S27" s="34">
        <f t="shared" si="3"/>
        <v>2.15</v>
      </c>
      <c r="T27" s="34">
        <v>4</v>
      </c>
      <c r="U27" s="34">
        <v>5</v>
      </c>
      <c r="V27" s="34">
        <f t="shared" si="4"/>
        <v>4.5999999999999996</v>
      </c>
      <c r="W27" s="35">
        <f t="shared" si="5"/>
        <v>9.8899999999999988</v>
      </c>
      <c r="X27" s="39" t="str">
        <f t="shared" si="0"/>
        <v>M</v>
      </c>
      <c r="Y27" s="36" t="s">
        <v>279</v>
      </c>
      <c r="Z27" s="37" t="s">
        <v>131</v>
      </c>
      <c r="AA27" s="34">
        <v>8</v>
      </c>
      <c r="AB27" s="34">
        <v>0</v>
      </c>
      <c r="AC27" s="34">
        <f t="shared" si="1"/>
        <v>8</v>
      </c>
      <c r="AD27" s="38">
        <f t="shared" si="2"/>
        <v>1.8899999999999988</v>
      </c>
      <c r="AE27" s="39" t="str">
        <f t="shared" si="6"/>
        <v>R</v>
      </c>
      <c r="AF27" s="40" t="s">
        <v>131</v>
      </c>
      <c r="AG27" s="40" t="s">
        <v>131</v>
      </c>
      <c r="AH27" s="40" t="s">
        <v>131</v>
      </c>
      <c r="AI27" s="40" t="s">
        <v>131</v>
      </c>
      <c r="AJ27" s="40" t="s">
        <v>131</v>
      </c>
      <c r="AK27" s="40" t="s">
        <v>131</v>
      </c>
      <c r="AL27" s="40" t="s">
        <v>131</v>
      </c>
      <c r="AM27" s="40" t="s">
        <v>131</v>
      </c>
      <c r="AN27" s="40" t="s">
        <v>131</v>
      </c>
      <c r="AO27" s="40" t="s">
        <v>131</v>
      </c>
      <c r="AP27" s="40" t="s">
        <v>131</v>
      </c>
      <c r="AQ27" s="40" t="s">
        <v>131</v>
      </c>
      <c r="AR27" s="40" t="s">
        <v>131</v>
      </c>
      <c r="AS27" s="40" t="s">
        <v>330</v>
      </c>
      <c r="AT27" s="40" t="s">
        <v>126</v>
      </c>
      <c r="AU27" s="40" t="s">
        <v>403</v>
      </c>
    </row>
    <row r="28" spans="1:47" ht="238.2" customHeight="1" x14ac:dyDescent="0.3">
      <c r="A28" s="28">
        <v>25</v>
      </c>
      <c r="B28" s="29" t="s">
        <v>28</v>
      </c>
      <c r="C28" s="30" t="s">
        <v>29</v>
      </c>
      <c r="D28" s="31" t="s">
        <v>184</v>
      </c>
      <c r="E28" s="31" t="s">
        <v>98</v>
      </c>
      <c r="F28" s="30" t="s">
        <v>89</v>
      </c>
      <c r="G28" s="30" t="s">
        <v>338</v>
      </c>
      <c r="H28" s="30" t="s">
        <v>87</v>
      </c>
      <c r="I28" s="32" t="s">
        <v>96</v>
      </c>
      <c r="J28" s="33" t="s">
        <v>89</v>
      </c>
      <c r="K28" s="33" t="s">
        <v>89</v>
      </c>
      <c r="L28" s="45" t="s">
        <v>261</v>
      </c>
      <c r="M28" s="36" t="s">
        <v>370</v>
      </c>
      <c r="N28" s="42">
        <v>4</v>
      </c>
      <c r="O28" s="34">
        <v>3</v>
      </c>
      <c r="P28" s="34">
        <v>3</v>
      </c>
      <c r="Q28" s="34">
        <v>1</v>
      </c>
      <c r="R28" s="34">
        <v>5</v>
      </c>
      <c r="S28" s="34">
        <f t="shared" si="3"/>
        <v>3.2</v>
      </c>
      <c r="T28" s="34">
        <v>4</v>
      </c>
      <c r="U28" s="34">
        <v>5</v>
      </c>
      <c r="V28" s="34">
        <f t="shared" si="4"/>
        <v>4.5999999999999996</v>
      </c>
      <c r="W28" s="35">
        <f t="shared" si="5"/>
        <v>14.719999999999999</v>
      </c>
      <c r="X28" s="39" t="str">
        <f t="shared" si="0"/>
        <v>M</v>
      </c>
      <c r="Y28" s="36" t="s">
        <v>280</v>
      </c>
      <c r="Z28" s="37" t="s">
        <v>131</v>
      </c>
      <c r="AA28" s="34">
        <v>10</v>
      </c>
      <c r="AB28" s="34">
        <v>0</v>
      </c>
      <c r="AC28" s="34">
        <f t="shared" si="1"/>
        <v>10</v>
      </c>
      <c r="AD28" s="38">
        <f t="shared" si="2"/>
        <v>4.7199999999999989</v>
      </c>
      <c r="AE28" s="39" t="str">
        <f t="shared" si="6"/>
        <v>B</v>
      </c>
      <c r="AF28" s="40" t="s">
        <v>131</v>
      </c>
      <c r="AG28" s="40" t="s">
        <v>131</v>
      </c>
      <c r="AH28" s="40" t="s">
        <v>131</v>
      </c>
      <c r="AI28" s="40" t="s">
        <v>131</v>
      </c>
      <c r="AJ28" s="40" t="s">
        <v>131</v>
      </c>
      <c r="AK28" s="40" t="s">
        <v>131</v>
      </c>
      <c r="AL28" s="40" t="s">
        <v>131</v>
      </c>
      <c r="AM28" s="40" t="s">
        <v>131</v>
      </c>
      <c r="AN28" s="40" t="s">
        <v>131</v>
      </c>
      <c r="AO28" s="40" t="s">
        <v>131</v>
      </c>
      <c r="AP28" s="40" t="s">
        <v>131</v>
      </c>
      <c r="AQ28" s="40" t="s">
        <v>131</v>
      </c>
      <c r="AR28" s="40" t="s">
        <v>131</v>
      </c>
      <c r="AS28" s="40"/>
      <c r="AT28" s="40"/>
      <c r="AU28" s="40"/>
    </row>
    <row r="29" spans="1:47" ht="252.45" customHeight="1" x14ac:dyDescent="0.3">
      <c r="A29" s="28">
        <v>26</v>
      </c>
      <c r="B29" s="29" t="s">
        <v>28</v>
      </c>
      <c r="C29" s="30" t="s">
        <v>6</v>
      </c>
      <c r="D29" s="31" t="s">
        <v>179</v>
      </c>
      <c r="E29" s="31" t="s">
        <v>98</v>
      </c>
      <c r="F29" s="30" t="s">
        <v>89</v>
      </c>
      <c r="G29" s="30" t="s">
        <v>338</v>
      </c>
      <c r="H29" s="30" t="s">
        <v>87</v>
      </c>
      <c r="I29" s="32" t="s">
        <v>96</v>
      </c>
      <c r="J29" s="33" t="s">
        <v>89</v>
      </c>
      <c r="K29" s="33" t="s">
        <v>89</v>
      </c>
      <c r="L29" s="45" t="s">
        <v>261</v>
      </c>
      <c r="M29" s="36" t="s">
        <v>342</v>
      </c>
      <c r="N29" s="42">
        <v>4</v>
      </c>
      <c r="O29" s="34">
        <v>5</v>
      </c>
      <c r="P29" s="34">
        <v>3</v>
      </c>
      <c r="Q29" s="34">
        <v>1</v>
      </c>
      <c r="R29" s="34">
        <v>5</v>
      </c>
      <c r="S29" s="34">
        <f t="shared" si="3"/>
        <v>3.5</v>
      </c>
      <c r="T29" s="34">
        <v>4</v>
      </c>
      <c r="U29" s="34">
        <v>5</v>
      </c>
      <c r="V29" s="34">
        <f t="shared" si="4"/>
        <v>4.5999999999999996</v>
      </c>
      <c r="W29" s="35">
        <f t="shared" si="5"/>
        <v>16.099999999999998</v>
      </c>
      <c r="X29" s="39" t="str">
        <f t="shared" si="0"/>
        <v>A</v>
      </c>
      <c r="Y29" s="36" t="s">
        <v>281</v>
      </c>
      <c r="Z29" s="37" t="s">
        <v>131</v>
      </c>
      <c r="AA29" s="34">
        <v>8</v>
      </c>
      <c r="AB29" s="34">
        <v>0</v>
      </c>
      <c r="AC29" s="34">
        <f t="shared" si="1"/>
        <v>8</v>
      </c>
      <c r="AD29" s="38">
        <f t="shared" si="2"/>
        <v>8.0999999999999979</v>
      </c>
      <c r="AE29" s="39" t="str">
        <f t="shared" si="6"/>
        <v>M</v>
      </c>
      <c r="AF29" s="40" t="s">
        <v>131</v>
      </c>
      <c r="AG29" s="40" t="s">
        <v>131</v>
      </c>
      <c r="AH29" s="40" t="s">
        <v>131</v>
      </c>
      <c r="AI29" s="40" t="s">
        <v>131</v>
      </c>
      <c r="AJ29" s="40" t="s">
        <v>146</v>
      </c>
      <c r="AK29" s="40" t="s">
        <v>223</v>
      </c>
      <c r="AL29" s="40" t="s">
        <v>144</v>
      </c>
      <c r="AM29" s="40" t="s">
        <v>222</v>
      </c>
      <c r="AN29" s="40" t="s">
        <v>398</v>
      </c>
      <c r="AO29" s="40" t="s">
        <v>145</v>
      </c>
      <c r="AP29" s="40" t="s">
        <v>399</v>
      </c>
      <c r="AQ29" s="40" t="s">
        <v>400</v>
      </c>
      <c r="AR29" s="40" t="s">
        <v>131</v>
      </c>
      <c r="AS29" s="40" t="s">
        <v>331</v>
      </c>
      <c r="AT29" s="40" t="s">
        <v>126</v>
      </c>
      <c r="AU29" s="40" t="s">
        <v>403</v>
      </c>
    </row>
    <row r="30" spans="1:47" ht="229.8" customHeight="1" x14ac:dyDescent="0.3">
      <c r="A30" s="28">
        <v>27</v>
      </c>
      <c r="B30" s="29" t="s">
        <v>28</v>
      </c>
      <c r="C30" s="30" t="s">
        <v>50</v>
      </c>
      <c r="D30" s="31" t="s">
        <v>179</v>
      </c>
      <c r="E30" s="31" t="s">
        <v>98</v>
      </c>
      <c r="F30" s="30" t="s">
        <v>89</v>
      </c>
      <c r="G30" s="30" t="s">
        <v>338</v>
      </c>
      <c r="H30" s="30" t="s">
        <v>87</v>
      </c>
      <c r="I30" s="32" t="s">
        <v>96</v>
      </c>
      <c r="J30" s="33" t="s">
        <v>89</v>
      </c>
      <c r="K30" s="33" t="s">
        <v>89</v>
      </c>
      <c r="L30" s="45" t="s">
        <v>261</v>
      </c>
      <c r="M30" s="36" t="s">
        <v>371</v>
      </c>
      <c r="N30" s="32">
        <v>2</v>
      </c>
      <c r="O30" s="32">
        <v>3</v>
      </c>
      <c r="P30" s="34">
        <v>3</v>
      </c>
      <c r="Q30" s="34">
        <v>1</v>
      </c>
      <c r="R30" s="34">
        <v>5</v>
      </c>
      <c r="S30" s="34">
        <f t="shared" si="3"/>
        <v>2.4000000000000004</v>
      </c>
      <c r="T30" s="34">
        <v>4</v>
      </c>
      <c r="U30" s="34">
        <v>5</v>
      </c>
      <c r="V30" s="34">
        <f t="shared" si="4"/>
        <v>4.5999999999999996</v>
      </c>
      <c r="W30" s="35">
        <f t="shared" si="5"/>
        <v>11.040000000000001</v>
      </c>
      <c r="X30" s="39" t="str">
        <f t="shared" si="0"/>
        <v>M</v>
      </c>
      <c r="Y30" s="36" t="s">
        <v>282</v>
      </c>
      <c r="Z30" s="37" t="s">
        <v>131</v>
      </c>
      <c r="AA30" s="32">
        <v>9</v>
      </c>
      <c r="AB30" s="34">
        <v>0</v>
      </c>
      <c r="AC30" s="34">
        <f t="shared" si="1"/>
        <v>9</v>
      </c>
      <c r="AD30" s="38">
        <f t="shared" si="2"/>
        <v>2.0400000000000009</v>
      </c>
      <c r="AE30" s="39" t="str">
        <f t="shared" si="6"/>
        <v>B</v>
      </c>
      <c r="AF30" s="40" t="s">
        <v>131</v>
      </c>
      <c r="AG30" s="40" t="s">
        <v>131</v>
      </c>
      <c r="AH30" s="40" t="s">
        <v>131</v>
      </c>
      <c r="AI30" s="40" t="s">
        <v>131</v>
      </c>
      <c r="AJ30" s="40" t="s">
        <v>131</v>
      </c>
      <c r="AK30" s="40" t="s">
        <v>131</v>
      </c>
      <c r="AL30" s="40" t="s">
        <v>131</v>
      </c>
      <c r="AM30" s="40" t="s">
        <v>131</v>
      </c>
      <c r="AN30" s="40" t="s">
        <v>131</v>
      </c>
      <c r="AO30" s="40" t="s">
        <v>131</v>
      </c>
      <c r="AP30" s="40" t="s">
        <v>131</v>
      </c>
      <c r="AQ30" s="40" t="s">
        <v>131</v>
      </c>
      <c r="AR30" s="40" t="s">
        <v>131</v>
      </c>
      <c r="AS30" s="40" t="s">
        <v>410</v>
      </c>
      <c r="AT30" s="40" t="s">
        <v>126</v>
      </c>
      <c r="AU30" s="40" t="s">
        <v>403</v>
      </c>
    </row>
    <row r="31" spans="1:47" ht="226.2" customHeight="1" x14ac:dyDescent="0.3">
      <c r="A31" s="28">
        <v>28</v>
      </c>
      <c r="B31" s="29" t="s">
        <v>28</v>
      </c>
      <c r="C31" s="30" t="s">
        <v>8</v>
      </c>
      <c r="D31" s="31" t="s">
        <v>185</v>
      </c>
      <c r="E31" s="31" t="s">
        <v>98</v>
      </c>
      <c r="F31" s="30" t="s">
        <v>89</v>
      </c>
      <c r="G31" s="30" t="s">
        <v>338</v>
      </c>
      <c r="H31" s="30" t="s">
        <v>87</v>
      </c>
      <c r="I31" s="32" t="s">
        <v>96</v>
      </c>
      <c r="J31" s="33" t="s">
        <v>89</v>
      </c>
      <c r="K31" s="33" t="s">
        <v>89</v>
      </c>
      <c r="L31" s="45" t="s">
        <v>261</v>
      </c>
      <c r="M31" s="36" t="s">
        <v>372</v>
      </c>
      <c r="N31" s="42">
        <v>4</v>
      </c>
      <c r="O31" s="34">
        <v>3</v>
      </c>
      <c r="P31" s="34">
        <v>3</v>
      </c>
      <c r="Q31" s="34">
        <v>1</v>
      </c>
      <c r="R31" s="34">
        <v>5</v>
      </c>
      <c r="S31" s="34">
        <f t="shared" si="3"/>
        <v>3.2</v>
      </c>
      <c r="T31" s="34">
        <v>4</v>
      </c>
      <c r="U31" s="34">
        <v>5</v>
      </c>
      <c r="V31" s="34">
        <f t="shared" si="4"/>
        <v>4.5999999999999996</v>
      </c>
      <c r="W31" s="35">
        <f t="shared" si="5"/>
        <v>14.719999999999999</v>
      </c>
      <c r="X31" s="39" t="str">
        <f t="shared" si="0"/>
        <v>M</v>
      </c>
      <c r="Y31" s="36" t="s">
        <v>283</v>
      </c>
      <c r="Z31" s="37" t="s">
        <v>131</v>
      </c>
      <c r="AA31" s="34">
        <v>10</v>
      </c>
      <c r="AB31" s="34">
        <v>0</v>
      </c>
      <c r="AC31" s="34">
        <f t="shared" si="1"/>
        <v>10</v>
      </c>
      <c r="AD31" s="38">
        <f t="shared" si="2"/>
        <v>4.7199999999999989</v>
      </c>
      <c r="AE31" s="39" t="str">
        <f t="shared" si="6"/>
        <v>B</v>
      </c>
      <c r="AF31" s="40" t="s">
        <v>131</v>
      </c>
      <c r="AG31" s="40" t="s">
        <v>131</v>
      </c>
      <c r="AH31" s="40" t="s">
        <v>131</v>
      </c>
      <c r="AI31" s="40" t="s">
        <v>131</v>
      </c>
      <c r="AJ31" s="40" t="s">
        <v>131</v>
      </c>
      <c r="AK31" s="40" t="s">
        <v>131</v>
      </c>
      <c r="AL31" s="40" t="s">
        <v>131</v>
      </c>
      <c r="AM31" s="40" t="s">
        <v>131</v>
      </c>
      <c r="AN31" s="40" t="s">
        <v>131</v>
      </c>
      <c r="AO31" s="40" t="s">
        <v>131</v>
      </c>
      <c r="AP31" s="40" t="s">
        <v>131</v>
      </c>
      <c r="AQ31" s="40" t="s">
        <v>131</v>
      </c>
      <c r="AR31" s="40" t="s">
        <v>131</v>
      </c>
      <c r="AS31" s="40"/>
      <c r="AT31" s="40"/>
      <c r="AU31" s="40"/>
    </row>
    <row r="32" spans="1:47" ht="236.55" customHeight="1" x14ac:dyDescent="0.3">
      <c r="A32" s="28">
        <v>29</v>
      </c>
      <c r="B32" s="29" t="s">
        <v>28</v>
      </c>
      <c r="C32" s="30" t="s">
        <v>13</v>
      </c>
      <c r="D32" s="31" t="s">
        <v>185</v>
      </c>
      <c r="E32" s="31" t="s">
        <v>98</v>
      </c>
      <c r="F32" s="30" t="s">
        <v>89</v>
      </c>
      <c r="G32" s="30" t="s">
        <v>338</v>
      </c>
      <c r="H32" s="30" t="s">
        <v>87</v>
      </c>
      <c r="I32" s="32" t="s">
        <v>96</v>
      </c>
      <c r="J32" s="33" t="s">
        <v>89</v>
      </c>
      <c r="K32" s="33" t="s">
        <v>89</v>
      </c>
      <c r="L32" s="45" t="s">
        <v>261</v>
      </c>
      <c r="M32" s="36" t="s">
        <v>373</v>
      </c>
      <c r="N32" s="42">
        <v>4</v>
      </c>
      <c r="O32" s="34">
        <v>5</v>
      </c>
      <c r="P32" s="34">
        <v>3</v>
      </c>
      <c r="Q32" s="34">
        <v>1</v>
      </c>
      <c r="R32" s="34">
        <v>5</v>
      </c>
      <c r="S32" s="34">
        <f t="shared" si="3"/>
        <v>3.5</v>
      </c>
      <c r="T32" s="34">
        <v>4</v>
      </c>
      <c r="U32" s="34">
        <v>5</v>
      </c>
      <c r="V32" s="34">
        <f t="shared" si="4"/>
        <v>4.5999999999999996</v>
      </c>
      <c r="W32" s="35">
        <f t="shared" si="5"/>
        <v>16.099999999999998</v>
      </c>
      <c r="X32" s="39" t="str">
        <f t="shared" si="0"/>
        <v>A</v>
      </c>
      <c r="Y32" s="36" t="s">
        <v>284</v>
      </c>
      <c r="Z32" s="37" t="s">
        <v>131</v>
      </c>
      <c r="AA32" s="34">
        <v>10</v>
      </c>
      <c r="AB32" s="34">
        <v>0</v>
      </c>
      <c r="AC32" s="34">
        <f t="shared" si="1"/>
        <v>10</v>
      </c>
      <c r="AD32" s="38">
        <f t="shared" si="2"/>
        <v>6.0999999999999979</v>
      </c>
      <c r="AE32" s="39" t="str">
        <f t="shared" si="6"/>
        <v>M</v>
      </c>
      <c r="AF32" s="40" t="s">
        <v>131</v>
      </c>
      <c r="AG32" s="40" t="s">
        <v>131</v>
      </c>
      <c r="AH32" s="40" t="s">
        <v>131</v>
      </c>
      <c r="AI32" s="40" t="s">
        <v>131</v>
      </c>
      <c r="AJ32" s="40" t="s">
        <v>131</v>
      </c>
      <c r="AK32" s="40" t="s">
        <v>131</v>
      </c>
      <c r="AL32" s="40" t="s">
        <v>131</v>
      </c>
      <c r="AM32" s="40" t="s">
        <v>131</v>
      </c>
      <c r="AN32" s="40" t="s">
        <v>131</v>
      </c>
      <c r="AO32" s="40" t="s">
        <v>131</v>
      </c>
      <c r="AP32" s="40" t="s">
        <v>131</v>
      </c>
      <c r="AQ32" s="40" t="s">
        <v>131</v>
      </c>
      <c r="AR32" s="40" t="s">
        <v>131</v>
      </c>
      <c r="AS32" s="40" t="s">
        <v>411</v>
      </c>
      <c r="AT32" s="40" t="s">
        <v>126</v>
      </c>
      <c r="AU32" s="40" t="s">
        <v>403</v>
      </c>
    </row>
    <row r="33" spans="1:47" ht="243.45" customHeight="1" x14ac:dyDescent="0.3">
      <c r="A33" s="28">
        <v>30</v>
      </c>
      <c r="B33" s="29" t="s">
        <v>28</v>
      </c>
      <c r="C33" s="30" t="s">
        <v>82</v>
      </c>
      <c r="D33" s="31" t="s">
        <v>179</v>
      </c>
      <c r="E33" s="31" t="s">
        <v>98</v>
      </c>
      <c r="F33" s="30" t="s">
        <v>89</v>
      </c>
      <c r="G33" s="30" t="s">
        <v>338</v>
      </c>
      <c r="H33" s="30" t="s">
        <v>87</v>
      </c>
      <c r="I33" s="32" t="s">
        <v>96</v>
      </c>
      <c r="J33" s="33" t="s">
        <v>89</v>
      </c>
      <c r="K33" s="33" t="s">
        <v>89</v>
      </c>
      <c r="L33" s="45" t="s">
        <v>261</v>
      </c>
      <c r="M33" s="36" t="s">
        <v>374</v>
      </c>
      <c r="N33" s="42">
        <v>2</v>
      </c>
      <c r="O33" s="34">
        <v>5</v>
      </c>
      <c r="P33" s="34">
        <v>3</v>
      </c>
      <c r="Q33" s="34">
        <v>1</v>
      </c>
      <c r="R33" s="34">
        <v>5</v>
      </c>
      <c r="S33" s="34">
        <f t="shared" si="3"/>
        <v>2.7</v>
      </c>
      <c r="T33" s="34">
        <v>4</v>
      </c>
      <c r="U33" s="34">
        <v>5</v>
      </c>
      <c r="V33" s="34">
        <f t="shared" si="4"/>
        <v>4.5999999999999996</v>
      </c>
      <c r="W33" s="35">
        <f t="shared" si="5"/>
        <v>12.42</v>
      </c>
      <c r="X33" s="39" t="str">
        <f t="shared" si="0"/>
        <v>M</v>
      </c>
      <c r="Y33" s="36" t="s">
        <v>285</v>
      </c>
      <c r="Z33" s="37" t="s">
        <v>131</v>
      </c>
      <c r="AA33" s="34">
        <v>10</v>
      </c>
      <c r="AB33" s="34">
        <v>0</v>
      </c>
      <c r="AC33" s="34">
        <f t="shared" si="1"/>
        <v>10</v>
      </c>
      <c r="AD33" s="38">
        <f t="shared" si="2"/>
        <v>2.42</v>
      </c>
      <c r="AE33" s="39" t="str">
        <f t="shared" si="6"/>
        <v>B</v>
      </c>
      <c r="AF33" s="40" t="s">
        <v>131</v>
      </c>
      <c r="AG33" s="40" t="s">
        <v>131</v>
      </c>
      <c r="AH33" s="40" t="s">
        <v>131</v>
      </c>
      <c r="AI33" s="40" t="s">
        <v>131</v>
      </c>
      <c r="AJ33" s="40" t="s">
        <v>131</v>
      </c>
      <c r="AK33" s="40" t="s">
        <v>131</v>
      </c>
      <c r="AL33" s="40" t="s">
        <v>131</v>
      </c>
      <c r="AM33" s="40" t="s">
        <v>131</v>
      </c>
      <c r="AN33" s="40" t="s">
        <v>131</v>
      </c>
      <c r="AO33" s="40" t="s">
        <v>131</v>
      </c>
      <c r="AP33" s="40" t="s">
        <v>131</v>
      </c>
      <c r="AQ33" s="40" t="s">
        <v>131</v>
      </c>
      <c r="AR33" s="40" t="s">
        <v>131</v>
      </c>
      <c r="AS33" s="40" t="s">
        <v>332</v>
      </c>
      <c r="AT33" s="40" t="s">
        <v>126</v>
      </c>
      <c r="AU33" s="40" t="s">
        <v>403</v>
      </c>
    </row>
    <row r="34" spans="1:47" ht="317.55" customHeight="1" x14ac:dyDescent="0.3">
      <c r="A34" s="28">
        <v>31</v>
      </c>
      <c r="B34" s="29" t="s">
        <v>28</v>
      </c>
      <c r="C34" s="30" t="s">
        <v>9</v>
      </c>
      <c r="D34" s="31" t="s">
        <v>182</v>
      </c>
      <c r="E34" s="31" t="s">
        <v>98</v>
      </c>
      <c r="F34" s="30" t="s">
        <v>89</v>
      </c>
      <c r="G34" s="30" t="s">
        <v>338</v>
      </c>
      <c r="H34" s="30" t="s">
        <v>87</v>
      </c>
      <c r="I34" s="32" t="s">
        <v>96</v>
      </c>
      <c r="J34" s="33" t="s">
        <v>89</v>
      </c>
      <c r="K34" s="33" t="s">
        <v>89</v>
      </c>
      <c r="L34" s="45" t="s">
        <v>261</v>
      </c>
      <c r="M34" s="31" t="s">
        <v>375</v>
      </c>
      <c r="N34" s="30">
        <v>4</v>
      </c>
      <c r="O34" s="34">
        <v>5</v>
      </c>
      <c r="P34" s="34">
        <v>3</v>
      </c>
      <c r="Q34" s="34">
        <v>1</v>
      </c>
      <c r="R34" s="34">
        <v>5</v>
      </c>
      <c r="S34" s="34">
        <f t="shared" si="3"/>
        <v>3.5</v>
      </c>
      <c r="T34" s="34">
        <v>4</v>
      </c>
      <c r="U34" s="34">
        <v>5</v>
      </c>
      <c r="V34" s="34">
        <f t="shared" si="4"/>
        <v>4.5999999999999996</v>
      </c>
      <c r="W34" s="35">
        <f t="shared" si="5"/>
        <v>16.099999999999998</v>
      </c>
      <c r="X34" s="39" t="str">
        <f t="shared" si="0"/>
        <v>A</v>
      </c>
      <c r="Y34" s="36" t="s">
        <v>286</v>
      </c>
      <c r="Z34" s="37" t="s">
        <v>131</v>
      </c>
      <c r="AA34" s="34">
        <v>9</v>
      </c>
      <c r="AB34" s="34">
        <v>0</v>
      </c>
      <c r="AC34" s="34">
        <f t="shared" si="1"/>
        <v>9</v>
      </c>
      <c r="AD34" s="38">
        <f t="shared" si="2"/>
        <v>7.0999999999999979</v>
      </c>
      <c r="AE34" s="39" t="str">
        <f t="shared" si="6"/>
        <v>M</v>
      </c>
      <c r="AF34" s="40" t="s">
        <v>131</v>
      </c>
      <c r="AG34" s="40" t="s">
        <v>131</v>
      </c>
      <c r="AH34" s="40" t="s">
        <v>131</v>
      </c>
      <c r="AI34" s="40" t="s">
        <v>131</v>
      </c>
      <c r="AJ34" s="40" t="s">
        <v>131</v>
      </c>
      <c r="AK34" s="40" t="s">
        <v>131</v>
      </c>
      <c r="AL34" s="40" t="s">
        <v>131</v>
      </c>
      <c r="AM34" s="40" t="s">
        <v>131</v>
      </c>
      <c r="AN34" s="40" t="s">
        <v>131</v>
      </c>
      <c r="AO34" s="40" t="s">
        <v>131</v>
      </c>
      <c r="AP34" s="40" t="s">
        <v>131</v>
      </c>
      <c r="AQ34" s="40" t="s">
        <v>131</v>
      </c>
      <c r="AR34" s="40" t="s">
        <v>131</v>
      </c>
      <c r="AS34" s="40"/>
      <c r="AT34" s="40"/>
      <c r="AU34" s="40"/>
    </row>
    <row r="35" spans="1:47" ht="279" customHeight="1" x14ac:dyDescent="0.3">
      <c r="A35" s="28">
        <v>32</v>
      </c>
      <c r="B35" s="29" t="s">
        <v>28</v>
      </c>
      <c r="C35" s="30" t="s">
        <v>30</v>
      </c>
      <c r="D35" s="31" t="s">
        <v>182</v>
      </c>
      <c r="E35" s="31" t="s">
        <v>98</v>
      </c>
      <c r="F35" s="30" t="s">
        <v>89</v>
      </c>
      <c r="G35" s="30" t="s">
        <v>338</v>
      </c>
      <c r="H35" s="30" t="s">
        <v>87</v>
      </c>
      <c r="I35" s="32" t="s">
        <v>96</v>
      </c>
      <c r="J35" s="33" t="s">
        <v>89</v>
      </c>
      <c r="K35" s="33" t="s">
        <v>89</v>
      </c>
      <c r="L35" s="45" t="s">
        <v>261</v>
      </c>
      <c r="M35" s="31" t="s">
        <v>375</v>
      </c>
      <c r="N35" s="30">
        <v>3</v>
      </c>
      <c r="O35" s="34">
        <v>5</v>
      </c>
      <c r="P35" s="34">
        <v>3</v>
      </c>
      <c r="Q35" s="34">
        <v>1</v>
      </c>
      <c r="R35" s="34">
        <v>5</v>
      </c>
      <c r="S35" s="34">
        <f t="shared" si="3"/>
        <v>3.1000000000000005</v>
      </c>
      <c r="T35" s="34">
        <v>4</v>
      </c>
      <c r="U35" s="34">
        <v>5</v>
      </c>
      <c r="V35" s="34">
        <f t="shared" si="4"/>
        <v>4.5999999999999996</v>
      </c>
      <c r="W35" s="35">
        <f t="shared" si="5"/>
        <v>14.260000000000002</v>
      </c>
      <c r="X35" s="39" t="str">
        <f t="shared" si="0"/>
        <v>M</v>
      </c>
      <c r="Y35" s="36" t="s">
        <v>286</v>
      </c>
      <c r="Z35" s="37" t="s">
        <v>131</v>
      </c>
      <c r="AA35" s="34">
        <v>9</v>
      </c>
      <c r="AB35" s="34">
        <v>0</v>
      </c>
      <c r="AC35" s="34">
        <f t="shared" si="1"/>
        <v>9</v>
      </c>
      <c r="AD35" s="38">
        <f t="shared" si="2"/>
        <v>5.2600000000000016</v>
      </c>
      <c r="AE35" s="39" t="str">
        <f t="shared" si="6"/>
        <v>M</v>
      </c>
      <c r="AF35" s="40" t="s">
        <v>131</v>
      </c>
      <c r="AG35" s="40" t="s">
        <v>131</v>
      </c>
      <c r="AH35" s="40" t="s">
        <v>131</v>
      </c>
      <c r="AI35" s="40" t="s">
        <v>131</v>
      </c>
      <c r="AJ35" s="40" t="s">
        <v>131</v>
      </c>
      <c r="AK35" s="40" t="s">
        <v>131</v>
      </c>
      <c r="AL35" s="40"/>
      <c r="AM35" s="40"/>
      <c r="AN35" s="40"/>
      <c r="AO35" s="40"/>
      <c r="AP35" s="40"/>
      <c r="AQ35" s="40"/>
      <c r="AR35" s="40" t="s">
        <v>131</v>
      </c>
      <c r="AS35" s="40"/>
      <c r="AT35" s="40"/>
      <c r="AU35" s="40"/>
    </row>
    <row r="36" spans="1:47" ht="297" customHeight="1" x14ac:dyDescent="0.3">
      <c r="A36" s="28">
        <v>33</v>
      </c>
      <c r="B36" s="29" t="s">
        <v>28</v>
      </c>
      <c r="C36" s="30" t="s">
        <v>14</v>
      </c>
      <c r="D36" s="31" t="s">
        <v>178</v>
      </c>
      <c r="E36" s="31" t="s">
        <v>98</v>
      </c>
      <c r="F36" s="30" t="s">
        <v>89</v>
      </c>
      <c r="G36" s="30" t="s">
        <v>338</v>
      </c>
      <c r="H36" s="30" t="s">
        <v>87</v>
      </c>
      <c r="I36" s="32" t="s">
        <v>96</v>
      </c>
      <c r="J36" s="33" t="s">
        <v>89</v>
      </c>
      <c r="K36" s="33" t="s">
        <v>89</v>
      </c>
      <c r="L36" s="45" t="s">
        <v>261</v>
      </c>
      <c r="M36" s="31" t="s">
        <v>376</v>
      </c>
      <c r="N36" s="30">
        <v>4</v>
      </c>
      <c r="O36" s="34">
        <v>3</v>
      </c>
      <c r="P36" s="34">
        <v>3</v>
      </c>
      <c r="Q36" s="34">
        <v>1</v>
      </c>
      <c r="R36" s="34">
        <v>5</v>
      </c>
      <c r="S36" s="34">
        <f t="shared" si="3"/>
        <v>3.2</v>
      </c>
      <c r="T36" s="34">
        <v>4</v>
      </c>
      <c r="U36" s="34">
        <v>5</v>
      </c>
      <c r="V36" s="34">
        <f t="shared" si="4"/>
        <v>4.5999999999999996</v>
      </c>
      <c r="W36" s="35">
        <f t="shared" si="5"/>
        <v>14.719999999999999</v>
      </c>
      <c r="X36" s="39" t="str">
        <f t="shared" si="0"/>
        <v>M</v>
      </c>
      <c r="Y36" s="36" t="s">
        <v>287</v>
      </c>
      <c r="Z36" s="37" t="s">
        <v>131</v>
      </c>
      <c r="AA36" s="34">
        <v>9</v>
      </c>
      <c r="AB36" s="34">
        <v>0</v>
      </c>
      <c r="AC36" s="34">
        <f t="shared" si="1"/>
        <v>9</v>
      </c>
      <c r="AD36" s="38">
        <f t="shared" si="2"/>
        <v>5.7199999999999989</v>
      </c>
      <c r="AE36" s="39" t="str">
        <f t="shared" si="6"/>
        <v>M</v>
      </c>
      <c r="AF36" s="40" t="s">
        <v>131</v>
      </c>
      <c r="AG36" s="40" t="s">
        <v>131</v>
      </c>
      <c r="AH36" s="40" t="s">
        <v>131</v>
      </c>
      <c r="AI36" s="40" t="s">
        <v>131</v>
      </c>
      <c r="AJ36" s="40" t="s">
        <v>131</v>
      </c>
      <c r="AK36" s="40" t="s">
        <v>131</v>
      </c>
      <c r="AL36" s="40" t="s">
        <v>131</v>
      </c>
      <c r="AM36" s="40" t="s">
        <v>131</v>
      </c>
      <c r="AN36" s="40" t="s">
        <v>131</v>
      </c>
      <c r="AO36" s="40" t="s">
        <v>131</v>
      </c>
      <c r="AP36" s="40" t="s">
        <v>131</v>
      </c>
      <c r="AQ36" s="40" t="s">
        <v>131</v>
      </c>
      <c r="AR36" s="40" t="s">
        <v>131</v>
      </c>
      <c r="AS36" s="40" t="s">
        <v>412</v>
      </c>
      <c r="AT36" s="40" t="s">
        <v>126</v>
      </c>
      <c r="AU36" s="40" t="s">
        <v>403</v>
      </c>
    </row>
    <row r="37" spans="1:47" ht="222.45" customHeight="1" x14ac:dyDescent="0.3">
      <c r="A37" s="28">
        <v>34</v>
      </c>
      <c r="B37" s="29" t="s">
        <v>28</v>
      </c>
      <c r="C37" s="30" t="s">
        <v>45</v>
      </c>
      <c r="D37" s="31" t="s">
        <v>178</v>
      </c>
      <c r="E37" s="31" t="s">
        <v>98</v>
      </c>
      <c r="F37" s="30" t="s">
        <v>89</v>
      </c>
      <c r="G37" s="30" t="s">
        <v>338</v>
      </c>
      <c r="H37" s="30" t="s">
        <v>87</v>
      </c>
      <c r="I37" s="32" t="s">
        <v>96</v>
      </c>
      <c r="J37" s="33" t="s">
        <v>89</v>
      </c>
      <c r="K37" s="33" t="s">
        <v>89</v>
      </c>
      <c r="L37" s="45" t="s">
        <v>261</v>
      </c>
      <c r="M37" s="36" t="s">
        <v>377</v>
      </c>
      <c r="N37" s="30">
        <v>1</v>
      </c>
      <c r="O37" s="34">
        <v>5</v>
      </c>
      <c r="P37" s="34">
        <v>3</v>
      </c>
      <c r="Q37" s="34">
        <v>1</v>
      </c>
      <c r="R37" s="34">
        <v>5</v>
      </c>
      <c r="S37" s="34">
        <f t="shared" si="3"/>
        <v>2.2999999999999998</v>
      </c>
      <c r="T37" s="34">
        <v>4</v>
      </c>
      <c r="U37" s="34">
        <v>5</v>
      </c>
      <c r="V37" s="34">
        <f t="shared" si="4"/>
        <v>4.5999999999999996</v>
      </c>
      <c r="W37" s="35">
        <f t="shared" si="5"/>
        <v>10.579999999999998</v>
      </c>
      <c r="X37" s="39" t="str">
        <f t="shared" si="0"/>
        <v>M</v>
      </c>
      <c r="Y37" s="36" t="s">
        <v>288</v>
      </c>
      <c r="Z37" s="37" t="s">
        <v>131</v>
      </c>
      <c r="AA37" s="34">
        <v>9</v>
      </c>
      <c r="AB37" s="34">
        <v>0</v>
      </c>
      <c r="AC37" s="34">
        <f t="shared" si="1"/>
        <v>9</v>
      </c>
      <c r="AD37" s="38">
        <f t="shared" si="2"/>
        <v>1.5799999999999983</v>
      </c>
      <c r="AE37" s="39" t="str">
        <f t="shared" si="6"/>
        <v>R</v>
      </c>
      <c r="AF37" s="40" t="s">
        <v>131</v>
      </c>
      <c r="AG37" s="40" t="s">
        <v>131</v>
      </c>
      <c r="AH37" s="40" t="s">
        <v>131</v>
      </c>
      <c r="AI37" s="40" t="s">
        <v>131</v>
      </c>
      <c r="AJ37" s="40" t="s">
        <v>131</v>
      </c>
      <c r="AK37" s="40" t="s">
        <v>131</v>
      </c>
      <c r="AL37" s="40"/>
      <c r="AM37" s="40"/>
      <c r="AN37" s="40"/>
      <c r="AO37" s="40"/>
      <c r="AP37" s="40"/>
      <c r="AQ37" s="40"/>
      <c r="AR37" s="40" t="s">
        <v>131</v>
      </c>
      <c r="AS37" s="40" t="s">
        <v>333</v>
      </c>
      <c r="AT37" s="40" t="s">
        <v>126</v>
      </c>
      <c r="AU37" s="40" t="s">
        <v>403</v>
      </c>
    </row>
    <row r="38" spans="1:47" ht="220.2" customHeight="1" x14ac:dyDescent="0.3">
      <c r="A38" s="28">
        <v>35</v>
      </c>
      <c r="B38" s="29" t="s">
        <v>28</v>
      </c>
      <c r="C38" s="30" t="s">
        <v>248</v>
      </c>
      <c r="D38" s="31" t="s">
        <v>178</v>
      </c>
      <c r="E38" s="31" t="s">
        <v>98</v>
      </c>
      <c r="F38" s="30" t="s">
        <v>89</v>
      </c>
      <c r="G38" s="30" t="s">
        <v>338</v>
      </c>
      <c r="H38" s="30" t="s">
        <v>87</v>
      </c>
      <c r="I38" s="32" t="s">
        <v>96</v>
      </c>
      <c r="J38" s="33" t="s">
        <v>89</v>
      </c>
      <c r="K38" s="33" t="s">
        <v>89</v>
      </c>
      <c r="L38" s="45" t="s">
        <v>261</v>
      </c>
      <c r="M38" s="31" t="s">
        <v>378</v>
      </c>
      <c r="N38" s="30">
        <v>1</v>
      </c>
      <c r="O38" s="34">
        <v>3</v>
      </c>
      <c r="P38" s="34">
        <v>3</v>
      </c>
      <c r="Q38" s="34">
        <v>1</v>
      </c>
      <c r="R38" s="34">
        <v>5</v>
      </c>
      <c r="S38" s="34">
        <f t="shared" si="3"/>
        <v>1.9999999999999998</v>
      </c>
      <c r="T38" s="34">
        <v>4</v>
      </c>
      <c r="U38" s="34">
        <v>5</v>
      </c>
      <c r="V38" s="34">
        <f t="shared" si="4"/>
        <v>4.5999999999999996</v>
      </c>
      <c r="W38" s="35">
        <f t="shared" si="5"/>
        <v>9.1999999999999975</v>
      </c>
      <c r="X38" s="39" t="str">
        <f t="shared" si="0"/>
        <v>M</v>
      </c>
      <c r="Y38" s="36" t="s">
        <v>289</v>
      </c>
      <c r="Z38" s="37" t="s">
        <v>131</v>
      </c>
      <c r="AA38" s="34">
        <v>9</v>
      </c>
      <c r="AB38" s="34">
        <v>0</v>
      </c>
      <c r="AC38" s="34">
        <f t="shared" si="1"/>
        <v>9</v>
      </c>
      <c r="AD38" s="38">
        <f t="shared" si="2"/>
        <v>0.19999999999999751</v>
      </c>
      <c r="AE38" s="39" t="str">
        <f t="shared" si="6"/>
        <v>R</v>
      </c>
      <c r="AF38" s="40" t="s">
        <v>131</v>
      </c>
      <c r="AG38" s="40" t="s">
        <v>131</v>
      </c>
      <c r="AH38" s="40" t="s">
        <v>131</v>
      </c>
      <c r="AI38" s="40" t="s">
        <v>131</v>
      </c>
      <c r="AJ38" s="40" t="s">
        <v>131</v>
      </c>
      <c r="AK38" s="40" t="s">
        <v>131</v>
      </c>
      <c r="AL38" s="40" t="s">
        <v>131</v>
      </c>
      <c r="AM38" s="40" t="s">
        <v>131</v>
      </c>
      <c r="AN38" s="40" t="s">
        <v>131</v>
      </c>
      <c r="AO38" s="40" t="s">
        <v>131</v>
      </c>
      <c r="AP38" s="40" t="s">
        <v>131</v>
      </c>
      <c r="AQ38" s="40" t="s">
        <v>131</v>
      </c>
      <c r="AR38" s="40" t="s">
        <v>131</v>
      </c>
      <c r="AS38" s="40" t="s">
        <v>413</v>
      </c>
      <c r="AT38" s="40" t="s">
        <v>126</v>
      </c>
      <c r="AU38" s="40" t="s">
        <v>403</v>
      </c>
    </row>
    <row r="39" spans="1:47" ht="229.2" customHeight="1" x14ac:dyDescent="0.3">
      <c r="A39" s="28">
        <v>36</v>
      </c>
      <c r="B39" s="29" t="s">
        <v>28</v>
      </c>
      <c r="C39" s="30" t="s">
        <v>42</v>
      </c>
      <c r="D39" s="31" t="s">
        <v>178</v>
      </c>
      <c r="E39" s="31" t="s">
        <v>98</v>
      </c>
      <c r="F39" s="30" t="s">
        <v>89</v>
      </c>
      <c r="G39" s="30" t="s">
        <v>338</v>
      </c>
      <c r="H39" s="30" t="s">
        <v>87</v>
      </c>
      <c r="I39" s="32" t="s">
        <v>96</v>
      </c>
      <c r="J39" s="33" t="s">
        <v>89</v>
      </c>
      <c r="K39" s="33" t="s">
        <v>89</v>
      </c>
      <c r="L39" s="45" t="s">
        <v>261</v>
      </c>
      <c r="M39" s="31" t="s">
        <v>379</v>
      </c>
      <c r="N39" s="30">
        <v>1</v>
      </c>
      <c r="O39" s="34">
        <v>3</v>
      </c>
      <c r="P39" s="34">
        <v>3</v>
      </c>
      <c r="Q39" s="34">
        <v>1</v>
      </c>
      <c r="R39" s="34">
        <v>5</v>
      </c>
      <c r="S39" s="34">
        <f t="shared" si="3"/>
        <v>1.9999999999999998</v>
      </c>
      <c r="T39" s="34">
        <v>4</v>
      </c>
      <c r="U39" s="34">
        <v>5</v>
      </c>
      <c r="V39" s="34">
        <f t="shared" si="4"/>
        <v>4.5999999999999996</v>
      </c>
      <c r="W39" s="35">
        <f t="shared" si="5"/>
        <v>9.1999999999999975</v>
      </c>
      <c r="X39" s="39" t="str">
        <f t="shared" si="0"/>
        <v>M</v>
      </c>
      <c r="Y39" s="36" t="s">
        <v>289</v>
      </c>
      <c r="Z39" s="37" t="s">
        <v>131</v>
      </c>
      <c r="AA39" s="34">
        <v>9</v>
      </c>
      <c r="AB39" s="34">
        <v>0</v>
      </c>
      <c r="AC39" s="34">
        <f t="shared" si="1"/>
        <v>9</v>
      </c>
      <c r="AD39" s="38">
        <f t="shared" si="2"/>
        <v>0.19999999999999751</v>
      </c>
      <c r="AE39" s="39" t="str">
        <f t="shared" si="6"/>
        <v>R</v>
      </c>
      <c r="AF39" s="40" t="s">
        <v>131</v>
      </c>
      <c r="AG39" s="40" t="s">
        <v>131</v>
      </c>
      <c r="AH39" s="40" t="s">
        <v>131</v>
      </c>
      <c r="AI39" s="40" t="s">
        <v>131</v>
      </c>
      <c r="AJ39" s="40" t="s">
        <v>131</v>
      </c>
      <c r="AK39" s="40" t="s">
        <v>131</v>
      </c>
      <c r="AL39" s="40" t="s">
        <v>131</v>
      </c>
      <c r="AM39" s="40" t="s">
        <v>131</v>
      </c>
      <c r="AN39" s="40" t="s">
        <v>131</v>
      </c>
      <c r="AO39" s="40" t="s">
        <v>131</v>
      </c>
      <c r="AP39" s="40" t="s">
        <v>131</v>
      </c>
      <c r="AQ39" s="40" t="s">
        <v>131</v>
      </c>
      <c r="AR39" s="40" t="s">
        <v>131</v>
      </c>
      <c r="AS39" s="40" t="s">
        <v>414</v>
      </c>
      <c r="AT39" s="40" t="s">
        <v>126</v>
      </c>
      <c r="AU39" s="40" t="s">
        <v>403</v>
      </c>
    </row>
    <row r="40" spans="1:47" ht="226.8" customHeight="1" x14ac:dyDescent="0.3">
      <c r="A40" s="28">
        <v>37</v>
      </c>
      <c r="B40" s="29" t="s">
        <v>28</v>
      </c>
      <c r="C40" s="30" t="s">
        <v>16</v>
      </c>
      <c r="D40" s="31" t="s">
        <v>171</v>
      </c>
      <c r="E40" s="31" t="s">
        <v>98</v>
      </c>
      <c r="F40" s="30" t="s">
        <v>89</v>
      </c>
      <c r="G40" s="30" t="s">
        <v>338</v>
      </c>
      <c r="H40" s="30" t="s">
        <v>87</v>
      </c>
      <c r="I40" s="32" t="s">
        <v>96</v>
      </c>
      <c r="J40" s="33" t="s">
        <v>89</v>
      </c>
      <c r="K40" s="33" t="s">
        <v>89</v>
      </c>
      <c r="L40" s="45" t="s">
        <v>261</v>
      </c>
      <c r="M40" s="36" t="s">
        <v>380</v>
      </c>
      <c r="N40" s="42">
        <v>4</v>
      </c>
      <c r="O40" s="34">
        <v>3</v>
      </c>
      <c r="P40" s="34">
        <v>3</v>
      </c>
      <c r="Q40" s="34">
        <v>1</v>
      </c>
      <c r="R40" s="34">
        <v>5</v>
      </c>
      <c r="S40" s="34">
        <f t="shared" si="3"/>
        <v>3.2</v>
      </c>
      <c r="T40" s="34">
        <v>4</v>
      </c>
      <c r="U40" s="34">
        <v>5</v>
      </c>
      <c r="V40" s="34">
        <f t="shared" si="4"/>
        <v>4.5999999999999996</v>
      </c>
      <c r="W40" s="35">
        <f t="shared" si="5"/>
        <v>14.719999999999999</v>
      </c>
      <c r="X40" s="39" t="str">
        <f t="shared" si="0"/>
        <v>M</v>
      </c>
      <c r="Y40" s="36" t="s">
        <v>290</v>
      </c>
      <c r="Z40" s="37" t="s">
        <v>131</v>
      </c>
      <c r="AA40" s="34">
        <v>10</v>
      </c>
      <c r="AB40" s="34">
        <v>0</v>
      </c>
      <c r="AC40" s="34">
        <f t="shared" si="1"/>
        <v>10</v>
      </c>
      <c r="AD40" s="38">
        <f t="shared" si="2"/>
        <v>4.7199999999999989</v>
      </c>
      <c r="AE40" s="39" t="str">
        <f t="shared" si="6"/>
        <v>B</v>
      </c>
      <c r="AF40" s="40" t="s">
        <v>131</v>
      </c>
      <c r="AG40" s="40" t="s">
        <v>131</v>
      </c>
      <c r="AH40" s="40" t="s">
        <v>131</v>
      </c>
      <c r="AI40" s="40" t="s">
        <v>131</v>
      </c>
      <c r="AJ40" s="40" t="s">
        <v>131</v>
      </c>
      <c r="AK40" s="40" t="s">
        <v>131</v>
      </c>
      <c r="AL40" s="40" t="s">
        <v>131</v>
      </c>
      <c r="AM40" s="40" t="s">
        <v>131</v>
      </c>
      <c r="AN40" s="40" t="s">
        <v>131</v>
      </c>
      <c r="AO40" s="40" t="s">
        <v>131</v>
      </c>
      <c r="AP40" s="40" t="s">
        <v>131</v>
      </c>
      <c r="AQ40" s="40" t="s">
        <v>131</v>
      </c>
      <c r="AR40" s="40" t="s">
        <v>131</v>
      </c>
      <c r="AS40" s="40"/>
      <c r="AT40" s="40"/>
      <c r="AU40" s="40"/>
    </row>
    <row r="41" spans="1:47" ht="225.45" customHeight="1" x14ac:dyDescent="0.3">
      <c r="A41" s="28">
        <v>38</v>
      </c>
      <c r="B41" s="29" t="s">
        <v>28</v>
      </c>
      <c r="C41" s="30" t="s">
        <v>17</v>
      </c>
      <c r="D41" s="31" t="s">
        <v>172</v>
      </c>
      <c r="E41" s="31" t="s">
        <v>98</v>
      </c>
      <c r="F41" s="30" t="s">
        <v>89</v>
      </c>
      <c r="G41" s="30" t="s">
        <v>338</v>
      </c>
      <c r="H41" s="30" t="s">
        <v>87</v>
      </c>
      <c r="I41" s="32" t="s">
        <v>96</v>
      </c>
      <c r="J41" s="33" t="s">
        <v>89</v>
      </c>
      <c r="K41" s="33" t="s">
        <v>89</v>
      </c>
      <c r="L41" s="45" t="s">
        <v>261</v>
      </c>
      <c r="M41" s="36" t="s">
        <v>381</v>
      </c>
      <c r="N41" s="42">
        <v>4</v>
      </c>
      <c r="O41" s="34">
        <v>3</v>
      </c>
      <c r="P41" s="34">
        <v>3</v>
      </c>
      <c r="Q41" s="34">
        <v>1</v>
      </c>
      <c r="R41" s="34">
        <v>5</v>
      </c>
      <c r="S41" s="34">
        <f t="shared" si="3"/>
        <v>3.2</v>
      </c>
      <c r="T41" s="34">
        <v>4</v>
      </c>
      <c r="U41" s="34">
        <v>5</v>
      </c>
      <c r="V41" s="34">
        <f t="shared" si="4"/>
        <v>4.5999999999999996</v>
      </c>
      <c r="W41" s="35">
        <f t="shared" si="5"/>
        <v>14.719999999999999</v>
      </c>
      <c r="X41" s="39" t="str">
        <f t="shared" si="0"/>
        <v>M</v>
      </c>
      <c r="Y41" s="36" t="s">
        <v>291</v>
      </c>
      <c r="Z41" s="37" t="s">
        <v>131</v>
      </c>
      <c r="AA41" s="34">
        <v>10</v>
      </c>
      <c r="AB41" s="34">
        <v>0</v>
      </c>
      <c r="AC41" s="34">
        <f t="shared" si="1"/>
        <v>10</v>
      </c>
      <c r="AD41" s="38">
        <f t="shared" si="2"/>
        <v>4.7199999999999989</v>
      </c>
      <c r="AE41" s="39" t="str">
        <f t="shared" si="6"/>
        <v>B</v>
      </c>
      <c r="AF41" s="40" t="s">
        <v>131</v>
      </c>
      <c r="AG41" s="40" t="s">
        <v>131</v>
      </c>
      <c r="AH41" s="40" t="s">
        <v>131</v>
      </c>
      <c r="AI41" s="40" t="s">
        <v>131</v>
      </c>
      <c r="AJ41" s="40" t="s">
        <v>131</v>
      </c>
      <c r="AK41" s="40" t="s">
        <v>131</v>
      </c>
      <c r="AL41" s="40" t="s">
        <v>131</v>
      </c>
      <c r="AM41" s="40" t="s">
        <v>131</v>
      </c>
      <c r="AN41" s="40" t="s">
        <v>131</v>
      </c>
      <c r="AO41" s="40" t="s">
        <v>131</v>
      </c>
      <c r="AP41" s="40" t="s">
        <v>131</v>
      </c>
      <c r="AQ41" s="40" t="s">
        <v>131</v>
      </c>
      <c r="AR41" s="40" t="s">
        <v>131</v>
      </c>
      <c r="AS41" s="40"/>
      <c r="AT41" s="40"/>
      <c r="AU41" s="40"/>
    </row>
    <row r="42" spans="1:47" ht="237" customHeight="1" x14ac:dyDescent="0.3">
      <c r="A42" s="28">
        <v>39</v>
      </c>
      <c r="B42" s="29" t="s">
        <v>28</v>
      </c>
      <c r="C42" s="30" t="s">
        <v>15</v>
      </c>
      <c r="D42" s="31" t="s">
        <v>172</v>
      </c>
      <c r="E42" s="31" t="s">
        <v>98</v>
      </c>
      <c r="F42" s="30" t="s">
        <v>89</v>
      </c>
      <c r="G42" s="30" t="s">
        <v>338</v>
      </c>
      <c r="H42" s="30" t="s">
        <v>87</v>
      </c>
      <c r="I42" s="32" t="s">
        <v>96</v>
      </c>
      <c r="J42" s="33" t="s">
        <v>89</v>
      </c>
      <c r="K42" s="33" t="s">
        <v>89</v>
      </c>
      <c r="L42" s="45" t="s">
        <v>261</v>
      </c>
      <c r="M42" s="36" t="s">
        <v>382</v>
      </c>
      <c r="N42" s="42">
        <v>4</v>
      </c>
      <c r="O42" s="34">
        <v>3</v>
      </c>
      <c r="P42" s="34">
        <v>3</v>
      </c>
      <c r="Q42" s="34">
        <v>1</v>
      </c>
      <c r="R42" s="34">
        <v>5</v>
      </c>
      <c r="S42" s="34">
        <f t="shared" si="3"/>
        <v>3.2</v>
      </c>
      <c r="T42" s="34">
        <v>4</v>
      </c>
      <c r="U42" s="34">
        <v>5</v>
      </c>
      <c r="V42" s="34">
        <f t="shared" si="4"/>
        <v>4.5999999999999996</v>
      </c>
      <c r="W42" s="35">
        <f t="shared" si="5"/>
        <v>14.719999999999999</v>
      </c>
      <c r="X42" s="39" t="str">
        <f t="shared" si="0"/>
        <v>M</v>
      </c>
      <c r="Y42" s="36" t="s">
        <v>292</v>
      </c>
      <c r="Z42" s="37" t="s">
        <v>131</v>
      </c>
      <c r="AA42" s="34">
        <v>10</v>
      </c>
      <c r="AB42" s="34">
        <v>0</v>
      </c>
      <c r="AC42" s="34">
        <f t="shared" si="1"/>
        <v>10</v>
      </c>
      <c r="AD42" s="38">
        <f t="shared" si="2"/>
        <v>4.7199999999999989</v>
      </c>
      <c r="AE42" s="39" t="str">
        <f t="shared" si="6"/>
        <v>B</v>
      </c>
      <c r="AF42" s="40" t="s">
        <v>131</v>
      </c>
      <c r="AG42" s="40" t="s">
        <v>131</v>
      </c>
      <c r="AH42" s="40" t="s">
        <v>131</v>
      </c>
      <c r="AI42" s="40" t="s">
        <v>131</v>
      </c>
      <c r="AJ42" s="40" t="s">
        <v>131</v>
      </c>
      <c r="AK42" s="40" t="s">
        <v>131</v>
      </c>
      <c r="AL42" s="40" t="s">
        <v>131</v>
      </c>
      <c r="AM42" s="40" t="s">
        <v>131</v>
      </c>
      <c r="AN42" s="40" t="s">
        <v>131</v>
      </c>
      <c r="AO42" s="40" t="s">
        <v>131</v>
      </c>
      <c r="AP42" s="40" t="s">
        <v>131</v>
      </c>
      <c r="AQ42" s="40" t="s">
        <v>131</v>
      </c>
      <c r="AR42" s="40" t="s">
        <v>131</v>
      </c>
      <c r="AS42" s="40"/>
      <c r="AT42" s="40"/>
      <c r="AU42" s="40"/>
    </row>
    <row r="43" spans="1:47" ht="216.45" customHeight="1" x14ac:dyDescent="0.3">
      <c r="A43" s="28">
        <v>40</v>
      </c>
      <c r="B43" s="29" t="s">
        <v>38</v>
      </c>
      <c r="C43" s="30" t="s">
        <v>10</v>
      </c>
      <c r="D43" s="31" t="s">
        <v>183</v>
      </c>
      <c r="E43" s="31" t="s">
        <v>98</v>
      </c>
      <c r="F43" s="30" t="s">
        <v>89</v>
      </c>
      <c r="G43" s="30" t="s">
        <v>338</v>
      </c>
      <c r="H43" s="30" t="s">
        <v>87</v>
      </c>
      <c r="I43" s="32" t="s">
        <v>96</v>
      </c>
      <c r="J43" s="33" t="s">
        <v>89</v>
      </c>
      <c r="K43" s="33" t="s">
        <v>89</v>
      </c>
      <c r="L43" s="45" t="s">
        <v>406</v>
      </c>
      <c r="M43" s="31" t="s">
        <v>383</v>
      </c>
      <c r="N43" s="32">
        <v>4</v>
      </c>
      <c r="O43" s="34">
        <v>3</v>
      </c>
      <c r="P43" s="34">
        <v>3</v>
      </c>
      <c r="Q43" s="34">
        <v>1</v>
      </c>
      <c r="R43" s="34">
        <v>5</v>
      </c>
      <c r="S43" s="34">
        <f t="shared" si="3"/>
        <v>3.2</v>
      </c>
      <c r="T43" s="34">
        <v>4</v>
      </c>
      <c r="U43" s="34">
        <v>5</v>
      </c>
      <c r="V43" s="34">
        <f t="shared" si="4"/>
        <v>4.5999999999999996</v>
      </c>
      <c r="W43" s="35">
        <f t="shared" si="5"/>
        <v>14.719999999999999</v>
      </c>
      <c r="X43" s="39" t="str">
        <f t="shared" si="0"/>
        <v>M</v>
      </c>
      <c r="Y43" s="36" t="s">
        <v>293</v>
      </c>
      <c r="Z43" s="37" t="s">
        <v>131</v>
      </c>
      <c r="AA43" s="34">
        <v>9</v>
      </c>
      <c r="AB43" s="34">
        <v>0</v>
      </c>
      <c r="AC43" s="34">
        <f t="shared" ref="AC43" si="7">AA43-AB43</f>
        <v>9</v>
      </c>
      <c r="AD43" s="38">
        <f t="shared" ref="AD43" si="8">IF(W43-AC43&gt;0.1,W43-AC43,IF(W43-AC43&lt;=0.1,0.1))</f>
        <v>5.7199999999999989</v>
      </c>
      <c r="AE43" s="39" t="str">
        <f t="shared" si="6"/>
        <v>M</v>
      </c>
      <c r="AF43" s="40" t="s">
        <v>131</v>
      </c>
      <c r="AG43" s="40" t="s">
        <v>131</v>
      </c>
      <c r="AH43" s="40" t="s">
        <v>131</v>
      </c>
      <c r="AI43" s="40" t="s">
        <v>131</v>
      </c>
      <c r="AJ43" s="40" t="s">
        <v>173</v>
      </c>
      <c r="AK43" s="40" t="s">
        <v>174</v>
      </c>
      <c r="AL43" s="40" t="s">
        <v>144</v>
      </c>
      <c r="AM43" s="40" t="s">
        <v>224</v>
      </c>
      <c r="AN43" s="40" t="s">
        <v>398</v>
      </c>
      <c r="AO43" s="40" t="s">
        <v>170</v>
      </c>
      <c r="AP43" s="40" t="s">
        <v>399</v>
      </c>
      <c r="AQ43" s="40" t="s">
        <v>400</v>
      </c>
      <c r="AR43" s="40" t="s">
        <v>131</v>
      </c>
      <c r="AS43" s="40" t="s">
        <v>415</v>
      </c>
      <c r="AT43" s="40" t="s">
        <v>126</v>
      </c>
      <c r="AU43" s="40" t="s">
        <v>329</v>
      </c>
    </row>
    <row r="44" spans="1:47" ht="199.2" customHeight="1" x14ac:dyDescent="0.3">
      <c r="A44" s="28">
        <v>41</v>
      </c>
      <c r="B44" s="29" t="s">
        <v>38</v>
      </c>
      <c r="C44" s="30" t="s">
        <v>40</v>
      </c>
      <c r="D44" s="31" t="s">
        <v>196</v>
      </c>
      <c r="E44" s="31" t="s">
        <v>164</v>
      </c>
      <c r="F44" s="30" t="s">
        <v>97</v>
      </c>
      <c r="G44" s="30" t="s">
        <v>338</v>
      </c>
      <c r="H44" s="30" t="s">
        <v>87</v>
      </c>
      <c r="I44" s="32" t="s">
        <v>96</v>
      </c>
      <c r="J44" s="33" t="s">
        <v>89</v>
      </c>
      <c r="K44" s="33" t="s">
        <v>89</v>
      </c>
      <c r="L44" s="45" t="s">
        <v>406</v>
      </c>
      <c r="M44" s="31" t="s">
        <v>384</v>
      </c>
      <c r="N44" s="32">
        <v>2</v>
      </c>
      <c r="O44" s="34">
        <v>3</v>
      </c>
      <c r="P44" s="34">
        <v>3</v>
      </c>
      <c r="Q44" s="34">
        <v>1</v>
      </c>
      <c r="R44" s="34">
        <v>5</v>
      </c>
      <c r="S44" s="34">
        <f t="shared" si="3"/>
        <v>2.4000000000000004</v>
      </c>
      <c r="T44" s="34">
        <v>3</v>
      </c>
      <c r="U44" s="34">
        <v>5</v>
      </c>
      <c r="V44" s="34">
        <f t="shared" si="4"/>
        <v>4.2</v>
      </c>
      <c r="W44" s="35">
        <f t="shared" si="5"/>
        <v>10.080000000000002</v>
      </c>
      <c r="X44" s="39" t="str">
        <f t="shared" si="0"/>
        <v>M</v>
      </c>
      <c r="Y44" s="36" t="s">
        <v>294</v>
      </c>
      <c r="Z44" s="37" t="s">
        <v>131</v>
      </c>
      <c r="AA44" s="34">
        <v>8</v>
      </c>
      <c r="AB44" s="34">
        <v>0</v>
      </c>
      <c r="AC44" s="34">
        <f>AA44-AB44</f>
        <v>8</v>
      </c>
      <c r="AD44" s="38">
        <f>IF(W44-AC44&gt;0.1,W44-AC44,IF(W44-AC44&lt;=0.1,0.1))</f>
        <v>2.0800000000000018</v>
      </c>
      <c r="AE44" s="39" t="str">
        <f t="shared" si="6"/>
        <v>B</v>
      </c>
      <c r="AF44" s="40" t="s">
        <v>131</v>
      </c>
      <c r="AG44" s="40" t="s">
        <v>131</v>
      </c>
      <c r="AH44" s="40" t="s">
        <v>131</v>
      </c>
      <c r="AI44" s="40" t="s">
        <v>131</v>
      </c>
      <c r="AJ44" s="40" t="s">
        <v>131</v>
      </c>
      <c r="AK44" s="40" t="s">
        <v>131</v>
      </c>
      <c r="AL44" s="40" t="s">
        <v>131</v>
      </c>
      <c r="AM44" s="40" t="s">
        <v>131</v>
      </c>
      <c r="AN44" s="40" t="s">
        <v>131</v>
      </c>
      <c r="AO44" s="40" t="s">
        <v>131</v>
      </c>
      <c r="AP44" s="40" t="s">
        <v>131</v>
      </c>
      <c r="AQ44" s="40" t="s">
        <v>131</v>
      </c>
      <c r="AR44" s="40" t="s">
        <v>131</v>
      </c>
      <c r="AS44" s="40" t="s">
        <v>334</v>
      </c>
      <c r="AT44" s="40" t="s">
        <v>126</v>
      </c>
      <c r="AU44" s="40" t="s">
        <v>402</v>
      </c>
    </row>
    <row r="45" spans="1:47" ht="175.2" customHeight="1" x14ac:dyDescent="0.3">
      <c r="A45" s="28">
        <v>42</v>
      </c>
      <c r="B45" s="29" t="s">
        <v>38</v>
      </c>
      <c r="C45" s="30" t="s">
        <v>78</v>
      </c>
      <c r="D45" s="31" t="s">
        <v>225</v>
      </c>
      <c r="E45" s="31" t="s">
        <v>129</v>
      </c>
      <c r="F45" s="30" t="s">
        <v>130</v>
      </c>
      <c r="G45" s="30" t="s">
        <v>338</v>
      </c>
      <c r="H45" s="30" t="s">
        <v>87</v>
      </c>
      <c r="I45" s="32" t="s">
        <v>96</v>
      </c>
      <c r="J45" s="33" t="s">
        <v>89</v>
      </c>
      <c r="K45" s="33" t="s">
        <v>89</v>
      </c>
      <c r="L45" s="45" t="s">
        <v>406</v>
      </c>
      <c r="M45" s="31" t="s">
        <v>384</v>
      </c>
      <c r="N45" s="32">
        <v>2</v>
      </c>
      <c r="O45" s="34">
        <v>1</v>
      </c>
      <c r="P45" s="34">
        <v>3</v>
      </c>
      <c r="Q45" s="34">
        <v>1</v>
      </c>
      <c r="R45" s="34">
        <v>5</v>
      </c>
      <c r="S45" s="34">
        <f t="shared" si="3"/>
        <v>2.1</v>
      </c>
      <c r="T45" s="34">
        <v>3</v>
      </c>
      <c r="U45" s="34">
        <v>5</v>
      </c>
      <c r="V45" s="34">
        <f t="shared" si="4"/>
        <v>4.2</v>
      </c>
      <c r="W45" s="35">
        <f t="shared" si="5"/>
        <v>8.82</v>
      </c>
      <c r="X45" s="39" t="str">
        <f t="shared" si="0"/>
        <v>M</v>
      </c>
      <c r="Y45" s="36" t="s">
        <v>295</v>
      </c>
      <c r="Z45" s="37" t="s">
        <v>131</v>
      </c>
      <c r="AA45" s="34">
        <v>9</v>
      </c>
      <c r="AB45" s="34">
        <v>0</v>
      </c>
      <c r="AC45" s="34">
        <f t="shared" ref="AC45" si="9">AA45-AB45</f>
        <v>9</v>
      </c>
      <c r="AD45" s="38">
        <f t="shared" ref="AD45" si="10">IF(W45-AC45&gt;0.1,W45-AC45,IF(W45-AC45&lt;=0.1,0.1))</f>
        <v>0.1</v>
      </c>
      <c r="AE45" s="39" t="str">
        <f t="shared" si="6"/>
        <v>R</v>
      </c>
      <c r="AF45" s="37" t="s">
        <v>131</v>
      </c>
      <c r="AG45" s="37" t="s">
        <v>131</v>
      </c>
      <c r="AH45" s="37" t="s">
        <v>131</v>
      </c>
      <c r="AI45" s="37" t="s">
        <v>131</v>
      </c>
      <c r="AJ45" s="37" t="s">
        <v>131</v>
      </c>
      <c r="AK45" s="37" t="s">
        <v>131</v>
      </c>
      <c r="AL45" s="37" t="s">
        <v>131</v>
      </c>
      <c r="AM45" s="37" t="s">
        <v>131</v>
      </c>
      <c r="AN45" s="37" t="s">
        <v>131</v>
      </c>
      <c r="AO45" s="37" t="s">
        <v>131</v>
      </c>
      <c r="AP45" s="37" t="s">
        <v>131</v>
      </c>
      <c r="AQ45" s="37" t="s">
        <v>131</v>
      </c>
      <c r="AR45" s="37" t="s">
        <v>131</v>
      </c>
      <c r="AS45" s="40"/>
      <c r="AT45" s="40"/>
      <c r="AU45" s="40"/>
    </row>
    <row r="46" spans="1:47" ht="175.2" customHeight="1" x14ac:dyDescent="0.3">
      <c r="A46" s="28">
        <v>43</v>
      </c>
      <c r="B46" s="29" t="s">
        <v>38</v>
      </c>
      <c r="C46" s="30" t="s">
        <v>152</v>
      </c>
      <c r="D46" s="31" t="s">
        <v>191</v>
      </c>
      <c r="E46" s="31" t="s">
        <v>192</v>
      </c>
      <c r="F46" s="30" t="s">
        <v>89</v>
      </c>
      <c r="G46" s="30" t="s">
        <v>338</v>
      </c>
      <c r="H46" s="30" t="s">
        <v>97</v>
      </c>
      <c r="I46" s="32" t="s">
        <v>89</v>
      </c>
      <c r="J46" s="33" t="s">
        <v>89</v>
      </c>
      <c r="K46" s="33" t="s">
        <v>89</v>
      </c>
      <c r="L46" s="45" t="s">
        <v>261</v>
      </c>
      <c r="M46" s="31" t="s">
        <v>385</v>
      </c>
      <c r="N46" s="32">
        <v>4</v>
      </c>
      <c r="O46" s="34">
        <v>1</v>
      </c>
      <c r="P46" s="34">
        <v>3</v>
      </c>
      <c r="Q46" s="34">
        <v>1</v>
      </c>
      <c r="R46" s="34">
        <v>5</v>
      </c>
      <c r="S46" s="34">
        <f t="shared" si="3"/>
        <v>2.9000000000000004</v>
      </c>
      <c r="T46" s="34">
        <v>3</v>
      </c>
      <c r="U46" s="34">
        <v>5</v>
      </c>
      <c r="V46" s="34">
        <f t="shared" si="4"/>
        <v>4.2</v>
      </c>
      <c r="W46" s="35">
        <f t="shared" ref="W46:W72" si="11">S46*V46</f>
        <v>12.180000000000001</v>
      </c>
      <c r="X46" s="39" t="str">
        <f t="shared" si="0"/>
        <v>M</v>
      </c>
      <c r="Y46" s="36" t="s">
        <v>296</v>
      </c>
      <c r="Z46" s="37" t="s">
        <v>131</v>
      </c>
      <c r="AA46" s="34">
        <v>9</v>
      </c>
      <c r="AB46" s="34">
        <v>0</v>
      </c>
      <c r="AC46" s="34">
        <f>AA46-AB46</f>
        <v>9</v>
      </c>
      <c r="AD46" s="38">
        <f>IF(W46-AC46&gt;0.1,W46-AC46,IF(W46-AC46&lt;=0.1,0.1))</f>
        <v>3.1800000000000015</v>
      </c>
      <c r="AE46" s="39" t="str">
        <f t="shared" si="6"/>
        <v>B</v>
      </c>
      <c r="AF46" s="40" t="s">
        <v>131</v>
      </c>
      <c r="AG46" s="40" t="s">
        <v>131</v>
      </c>
      <c r="AH46" s="40" t="s">
        <v>131</v>
      </c>
      <c r="AI46" s="40" t="s">
        <v>131</v>
      </c>
      <c r="AJ46" s="40" t="s">
        <v>131</v>
      </c>
      <c r="AK46" s="40" t="s">
        <v>131</v>
      </c>
      <c r="AL46" s="40" t="s">
        <v>131</v>
      </c>
      <c r="AM46" s="40" t="s">
        <v>131</v>
      </c>
      <c r="AN46" s="40" t="s">
        <v>131</v>
      </c>
      <c r="AO46" s="40" t="s">
        <v>131</v>
      </c>
      <c r="AP46" s="40" t="s">
        <v>131</v>
      </c>
      <c r="AQ46" s="40" t="s">
        <v>131</v>
      </c>
      <c r="AR46" s="40" t="s">
        <v>131</v>
      </c>
      <c r="AS46" s="40"/>
      <c r="AT46" s="40"/>
      <c r="AU46" s="40"/>
    </row>
    <row r="47" spans="1:47" ht="175.2" customHeight="1" x14ac:dyDescent="0.3">
      <c r="A47" s="28">
        <v>44</v>
      </c>
      <c r="B47" s="29" t="s">
        <v>153</v>
      </c>
      <c r="C47" s="30" t="s">
        <v>154</v>
      </c>
      <c r="D47" s="31" t="s">
        <v>191</v>
      </c>
      <c r="E47" s="31" t="s">
        <v>155</v>
      </c>
      <c r="F47" s="30" t="s">
        <v>89</v>
      </c>
      <c r="G47" s="30" t="s">
        <v>338</v>
      </c>
      <c r="H47" s="30" t="s">
        <v>89</v>
      </c>
      <c r="I47" s="32" t="s">
        <v>89</v>
      </c>
      <c r="J47" s="33" t="s">
        <v>89</v>
      </c>
      <c r="K47" s="33" t="s">
        <v>89</v>
      </c>
      <c r="L47" s="45" t="s">
        <v>261</v>
      </c>
      <c r="M47" s="31" t="s">
        <v>156</v>
      </c>
      <c r="N47" s="32">
        <v>5</v>
      </c>
      <c r="O47" s="34">
        <v>1</v>
      </c>
      <c r="P47" s="34">
        <v>3</v>
      </c>
      <c r="Q47" s="34">
        <v>1</v>
      </c>
      <c r="R47" s="34">
        <v>5</v>
      </c>
      <c r="S47" s="34">
        <f t="shared" si="3"/>
        <v>3.3</v>
      </c>
      <c r="T47" s="34">
        <v>3</v>
      </c>
      <c r="U47" s="34">
        <v>5</v>
      </c>
      <c r="V47" s="34">
        <f t="shared" si="4"/>
        <v>4.2</v>
      </c>
      <c r="W47" s="35">
        <f t="shared" si="11"/>
        <v>13.86</v>
      </c>
      <c r="X47" s="39" t="str">
        <f t="shared" si="0"/>
        <v>M</v>
      </c>
      <c r="Y47" s="36" t="s">
        <v>297</v>
      </c>
      <c r="Z47" s="37" t="s">
        <v>131</v>
      </c>
      <c r="AA47" s="34">
        <v>10</v>
      </c>
      <c r="AB47" s="34">
        <v>0</v>
      </c>
      <c r="AC47" s="34">
        <f>AA47-AB47</f>
        <v>10</v>
      </c>
      <c r="AD47" s="38">
        <f>IF(W47-AC47&gt;0.1,W47-AC47,IF(W47-AC47&lt;=0.1,0.1))</f>
        <v>3.8599999999999994</v>
      </c>
      <c r="AE47" s="39" t="str">
        <f t="shared" si="6"/>
        <v>B</v>
      </c>
      <c r="AF47" s="40" t="s">
        <v>131</v>
      </c>
      <c r="AG47" s="40" t="s">
        <v>131</v>
      </c>
      <c r="AH47" s="40" t="s">
        <v>131</v>
      </c>
      <c r="AI47" s="40" t="s">
        <v>131</v>
      </c>
      <c r="AJ47" s="40" t="s">
        <v>131</v>
      </c>
      <c r="AK47" s="40" t="s">
        <v>131</v>
      </c>
      <c r="AL47" s="40" t="s">
        <v>131</v>
      </c>
      <c r="AM47" s="40" t="s">
        <v>131</v>
      </c>
      <c r="AN47" s="40" t="s">
        <v>131</v>
      </c>
      <c r="AO47" s="40" t="s">
        <v>131</v>
      </c>
      <c r="AP47" s="40" t="s">
        <v>131</v>
      </c>
      <c r="AQ47" s="40" t="s">
        <v>131</v>
      </c>
      <c r="AR47" s="40" t="s">
        <v>131</v>
      </c>
      <c r="AS47" s="40"/>
      <c r="AT47" s="40"/>
      <c r="AU47" s="40"/>
    </row>
    <row r="48" spans="1:47" ht="175.2" customHeight="1" x14ac:dyDescent="0.3">
      <c r="A48" s="28">
        <v>45</v>
      </c>
      <c r="B48" s="29" t="s">
        <v>153</v>
      </c>
      <c r="C48" s="30" t="s">
        <v>160</v>
      </c>
      <c r="D48" s="31" t="s">
        <v>191</v>
      </c>
      <c r="E48" s="31" t="s">
        <v>150</v>
      </c>
      <c r="F48" s="30" t="s">
        <v>89</v>
      </c>
      <c r="G48" s="30" t="s">
        <v>338</v>
      </c>
      <c r="H48" s="30" t="s">
        <v>97</v>
      </c>
      <c r="I48" s="32" t="s">
        <v>89</v>
      </c>
      <c r="J48" s="33" t="s">
        <v>89</v>
      </c>
      <c r="K48" s="33" t="s">
        <v>89</v>
      </c>
      <c r="L48" s="45" t="s">
        <v>261</v>
      </c>
      <c r="M48" s="31" t="s">
        <v>156</v>
      </c>
      <c r="N48" s="32">
        <v>1</v>
      </c>
      <c r="O48" s="34">
        <v>1</v>
      </c>
      <c r="P48" s="34">
        <v>3</v>
      </c>
      <c r="Q48" s="34">
        <v>1</v>
      </c>
      <c r="R48" s="34">
        <v>5</v>
      </c>
      <c r="S48" s="34">
        <f t="shared" si="3"/>
        <v>1.7</v>
      </c>
      <c r="T48" s="34">
        <v>3</v>
      </c>
      <c r="U48" s="34">
        <v>5</v>
      </c>
      <c r="V48" s="34">
        <f t="shared" si="4"/>
        <v>4.2</v>
      </c>
      <c r="W48" s="35">
        <f t="shared" si="11"/>
        <v>7.14</v>
      </c>
      <c r="X48" s="39" t="str">
        <f t="shared" si="0"/>
        <v>M</v>
      </c>
      <c r="Y48" s="36" t="s">
        <v>298</v>
      </c>
      <c r="Z48" s="37" t="s">
        <v>131</v>
      </c>
      <c r="AA48" s="34">
        <v>9</v>
      </c>
      <c r="AB48" s="34">
        <v>0</v>
      </c>
      <c r="AC48" s="34">
        <f>AA48-AB48</f>
        <v>9</v>
      </c>
      <c r="AD48" s="38">
        <f>IF(W48-AC48&gt;0.1,W48-AC48,IF(W48-AC48&lt;=0.1,0.1))</f>
        <v>0.1</v>
      </c>
      <c r="AE48" s="39" t="str">
        <f t="shared" si="6"/>
        <v>R</v>
      </c>
      <c r="AF48" s="40" t="s">
        <v>131</v>
      </c>
      <c r="AG48" s="40" t="s">
        <v>131</v>
      </c>
      <c r="AH48" s="40" t="s">
        <v>131</v>
      </c>
      <c r="AI48" s="40" t="s">
        <v>131</v>
      </c>
      <c r="AJ48" s="40" t="s">
        <v>131</v>
      </c>
      <c r="AK48" s="40" t="s">
        <v>131</v>
      </c>
      <c r="AL48" s="40" t="s">
        <v>131</v>
      </c>
      <c r="AM48" s="40" t="s">
        <v>131</v>
      </c>
      <c r="AN48" s="40" t="s">
        <v>131</v>
      </c>
      <c r="AO48" s="40" t="s">
        <v>131</v>
      </c>
      <c r="AP48" s="40" t="s">
        <v>131</v>
      </c>
      <c r="AQ48" s="40" t="s">
        <v>131</v>
      </c>
      <c r="AR48" s="40" t="s">
        <v>131</v>
      </c>
      <c r="AS48" s="40"/>
      <c r="AT48" s="40"/>
      <c r="AU48" s="40"/>
    </row>
    <row r="49" spans="1:47" ht="142.19999999999999" customHeight="1" x14ac:dyDescent="0.3">
      <c r="A49" s="28">
        <v>46</v>
      </c>
      <c r="B49" s="29" t="s">
        <v>38</v>
      </c>
      <c r="C49" s="30" t="s">
        <v>34</v>
      </c>
      <c r="D49" s="31" t="s">
        <v>215</v>
      </c>
      <c r="E49" s="31" t="s">
        <v>99</v>
      </c>
      <c r="F49" s="32" t="s">
        <v>89</v>
      </c>
      <c r="G49" s="32" t="s">
        <v>37</v>
      </c>
      <c r="H49" s="32" t="s">
        <v>87</v>
      </c>
      <c r="I49" s="33" t="s">
        <v>89</v>
      </c>
      <c r="J49" s="34" t="s">
        <v>87</v>
      </c>
      <c r="K49" s="33" t="s">
        <v>89</v>
      </c>
      <c r="L49" s="45" t="s">
        <v>407</v>
      </c>
      <c r="M49" s="50" t="s">
        <v>386</v>
      </c>
      <c r="N49" s="34">
        <v>3</v>
      </c>
      <c r="O49" s="34">
        <v>1</v>
      </c>
      <c r="P49" s="34">
        <v>3</v>
      </c>
      <c r="Q49" s="34">
        <v>1</v>
      </c>
      <c r="R49" s="34">
        <v>3</v>
      </c>
      <c r="S49" s="34">
        <f t="shared" si="3"/>
        <v>2.3000000000000003</v>
      </c>
      <c r="T49" s="34">
        <v>3</v>
      </c>
      <c r="U49" s="34">
        <v>5</v>
      </c>
      <c r="V49" s="34">
        <f t="shared" si="4"/>
        <v>4.2</v>
      </c>
      <c r="W49" s="35">
        <f t="shared" si="11"/>
        <v>9.6600000000000019</v>
      </c>
      <c r="X49" s="39" t="str">
        <f t="shared" si="0"/>
        <v>M</v>
      </c>
      <c r="Y49" s="36" t="s">
        <v>299</v>
      </c>
      <c r="Z49" s="37" t="s">
        <v>131</v>
      </c>
      <c r="AA49" s="34">
        <v>10</v>
      </c>
      <c r="AB49" s="34">
        <v>0</v>
      </c>
      <c r="AC49" s="34">
        <f>AA49-AB49</f>
        <v>10</v>
      </c>
      <c r="AD49" s="38">
        <f>IF(W49-AC49&gt;0.1,W49-AC49,IF(W49-AC49&lt;=0.1,0.1))</f>
        <v>0.1</v>
      </c>
      <c r="AE49" s="39" t="str">
        <f t="shared" si="6"/>
        <v>R</v>
      </c>
      <c r="AF49" s="40" t="s">
        <v>131</v>
      </c>
      <c r="AG49" s="40" t="s">
        <v>131</v>
      </c>
      <c r="AH49" s="40" t="s">
        <v>131</v>
      </c>
      <c r="AI49" s="40" t="s">
        <v>131</v>
      </c>
      <c r="AJ49" s="40" t="s">
        <v>131</v>
      </c>
      <c r="AK49" s="40" t="s">
        <v>131</v>
      </c>
      <c r="AL49" s="40" t="s">
        <v>131</v>
      </c>
      <c r="AM49" s="40" t="s">
        <v>131</v>
      </c>
      <c r="AN49" s="40" t="s">
        <v>131</v>
      </c>
      <c r="AO49" s="40" t="s">
        <v>131</v>
      </c>
      <c r="AP49" s="40" t="s">
        <v>131</v>
      </c>
      <c r="AQ49" s="40" t="s">
        <v>131</v>
      </c>
      <c r="AR49" s="40" t="s">
        <v>131</v>
      </c>
      <c r="AS49" s="40"/>
      <c r="AT49" s="40"/>
      <c r="AU49" s="40"/>
    </row>
    <row r="50" spans="1:47" ht="183.45" customHeight="1" x14ac:dyDescent="0.3">
      <c r="A50" s="28">
        <v>47</v>
      </c>
      <c r="B50" s="35" t="s">
        <v>254</v>
      </c>
      <c r="C50" s="30" t="s">
        <v>255</v>
      </c>
      <c r="D50" s="31" t="s">
        <v>199</v>
      </c>
      <c r="E50" s="31" t="s">
        <v>105</v>
      </c>
      <c r="F50" s="30" t="s">
        <v>97</v>
      </c>
      <c r="G50" s="30" t="s">
        <v>338</v>
      </c>
      <c r="H50" s="30" t="s">
        <v>97</v>
      </c>
      <c r="I50" s="32" t="s">
        <v>96</v>
      </c>
      <c r="J50" s="33" t="s">
        <v>89</v>
      </c>
      <c r="K50" s="33" t="s">
        <v>89</v>
      </c>
      <c r="L50" s="45" t="s">
        <v>261</v>
      </c>
      <c r="M50" s="36" t="s">
        <v>387</v>
      </c>
      <c r="N50" s="42">
        <v>1</v>
      </c>
      <c r="O50" s="34">
        <v>1</v>
      </c>
      <c r="P50" s="34">
        <v>3</v>
      </c>
      <c r="Q50" s="34">
        <v>1</v>
      </c>
      <c r="R50" s="34">
        <v>5</v>
      </c>
      <c r="S50" s="34">
        <f t="shared" si="3"/>
        <v>1.7</v>
      </c>
      <c r="T50" s="34">
        <v>3</v>
      </c>
      <c r="U50" s="34">
        <v>5</v>
      </c>
      <c r="V50" s="34">
        <f t="shared" si="4"/>
        <v>4.2</v>
      </c>
      <c r="W50" s="35">
        <f t="shared" si="11"/>
        <v>7.14</v>
      </c>
      <c r="X50" s="39" t="str">
        <f t="shared" si="0"/>
        <v>M</v>
      </c>
      <c r="Y50" s="36" t="s">
        <v>300</v>
      </c>
      <c r="Z50" s="37" t="s">
        <v>131</v>
      </c>
      <c r="AA50" s="34">
        <v>9</v>
      </c>
      <c r="AB50" s="34">
        <v>0</v>
      </c>
      <c r="AC50" s="34">
        <f t="shared" ref="AC50:AC51" si="12">AA50-AB50</f>
        <v>9</v>
      </c>
      <c r="AD50" s="38">
        <f t="shared" ref="AD50:AD51" si="13">IF(W50-AC50&gt;0.1,W50-AC50,IF(W50-AC50&lt;=0.1,0.1))</f>
        <v>0.1</v>
      </c>
      <c r="AE50" s="39" t="str">
        <f t="shared" si="6"/>
        <v>R</v>
      </c>
      <c r="AF50" s="40" t="s">
        <v>131</v>
      </c>
      <c r="AG50" s="40" t="s">
        <v>131</v>
      </c>
      <c r="AH50" s="40" t="s">
        <v>131</v>
      </c>
      <c r="AI50" s="40" t="s">
        <v>131</v>
      </c>
      <c r="AJ50" s="40" t="s">
        <v>131</v>
      </c>
      <c r="AK50" s="40" t="s">
        <v>131</v>
      </c>
      <c r="AL50" s="40" t="s">
        <v>131</v>
      </c>
      <c r="AM50" s="40" t="s">
        <v>131</v>
      </c>
      <c r="AN50" s="40" t="s">
        <v>131</v>
      </c>
      <c r="AO50" s="40" t="s">
        <v>131</v>
      </c>
      <c r="AP50" s="40" t="s">
        <v>131</v>
      </c>
      <c r="AQ50" s="40" t="s">
        <v>131</v>
      </c>
      <c r="AR50" s="40" t="s">
        <v>131</v>
      </c>
      <c r="AS50" s="40" t="s">
        <v>416</v>
      </c>
      <c r="AT50" s="40" t="s">
        <v>126</v>
      </c>
      <c r="AU50" s="40" t="s">
        <v>329</v>
      </c>
    </row>
    <row r="51" spans="1:47" ht="193.2" customHeight="1" x14ac:dyDescent="0.3">
      <c r="A51" s="28">
        <v>48</v>
      </c>
      <c r="B51" s="35" t="s">
        <v>254</v>
      </c>
      <c r="C51" s="30" t="s">
        <v>62</v>
      </c>
      <c r="D51" s="31" t="s">
        <v>199</v>
      </c>
      <c r="E51" s="31" t="s">
        <v>106</v>
      </c>
      <c r="F51" s="30" t="s">
        <v>97</v>
      </c>
      <c r="G51" s="30" t="s">
        <v>338</v>
      </c>
      <c r="H51" s="30" t="s">
        <v>97</v>
      </c>
      <c r="I51" s="32" t="s">
        <v>96</v>
      </c>
      <c r="J51" s="33" t="s">
        <v>89</v>
      </c>
      <c r="K51" s="33" t="s">
        <v>89</v>
      </c>
      <c r="L51" s="45" t="s">
        <v>261</v>
      </c>
      <c r="M51" s="36" t="s">
        <v>388</v>
      </c>
      <c r="N51" s="42">
        <v>1</v>
      </c>
      <c r="O51" s="34">
        <v>1</v>
      </c>
      <c r="P51" s="34">
        <v>3</v>
      </c>
      <c r="Q51" s="34">
        <v>1</v>
      </c>
      <c r="R51" s="34">
        <v>5</v>
      </c>
      <c r="S51" s="34">
        <f t="shared" si="3"/>
        <v>1.7</v>
      </c>
      <c r="T51" s="34">
        <v>3</v>
      </c>
      <c r="U51" s="34">
        <v>5</v>
      </c>
      <c r="V51" s="34">
        <f t="shared" si="4"/>
        <v>4.2</v>
      </c>
      <c r="W51" s="35">
        <f t="shared" si="11"/>
        <v>7.14</v>
      </c>
      <c r="X51" s="39" t="str">
        <f t="shared" si="0"/>
        <v>M</v>
      </c>
      <c r="Y51" s="36" t="s">
        <v>301</v>
      </c>
      <c r="Z51" s="37" t="s">
        <v>131</v>
      </c>
      <c r="AA51" s="34">
        <v>9</v>
      </c>
      <c r="AB51" s="34">
        <v>0</v>
      </c>
      <c r="AC51" s="34">
        <f t="shared" si="12"/>
        <v>9</v>
      </c>
      <c r="AD51" s="38">
        <f t="shared" si="13"/>
        <v>0.1</v>
      </c>
      <c r="AE51" s="39" t="str">
        <f t="shared" si="6"/>
        <v>R</v>
      </c>
      <c r="AF51" s="40" t="s">
        <v>131</v>
      </c>
      <c r="AG51" s="40" t="s">
        <v>131</v>
      </c>
      <c r="AH51" s="40" t="s">
        <v>131</v>
      </c>
      <c r="AI51" s="40" t="s">
        <v>131</v>
      </c>
      <c r="AJ51" s="40" t="s">
        <v>131</v>
      </c>
      <c r="AK51" s="40" t="s">
        <v>131</v>
      </c>
      <c r="AL51" s="40" t="s">
        <v>131</v>
      </c>
      <c r="AM51" s="40" t="s">
        <v>131</v>
      </c>
      <c r="AN51" s="40" t="s">
        <v>131</v>
      </c>
      <c r="AO51" s="40" t="s">
        <v>131</v>
      </c>
      <c r="AP51" s="40" t="s">
        <v>131</v>
      </c>
      <c r="AQ51" s="40" t="s">
        <v>131</v>
      </c>
      <c r="AR51" s="40" t="s">
        <v>131</v>
      </c>
      <c r="AS51" s="40"/>
      <c r="AT51" s="40"/>
      <c r="AU51" s="40"/>
    </row>
    <row r="52" spans="1:47" ht="196.2" customHeight="1" x14ac:dyDescent="0.3">
      <c r="A52" s="28">
        <v>49</v>
      </c>
      <c r="B52" s="35" t="s">
        <v>256</v>
      </c>
      <c r="C52" s="30" t="s">
        <v>85</v>
      </c>
      <c r="D52" s="31" t="s">
        <v>211</v>
      </c>
      <c r="E52" s="31" t="s">
        <v>161</v>
      </c>
      <c r="F52" s="30" t="s">
        <v>89</v>
      </c>
      <c r="G52" s="30" t="s">
        <v>338</v>
      </c>
      <c r="H52" s="30" t="s">
        <v>97</v>
      </c>
      <c r="I52" s="32" t="s">
        <v>96</v>
      </c>
      <c r="J52" s="33" t="s">
        <v>89</v>
      </c>
      <c r="K52" s="33" t="s">
        <v>89</v>
      </c>
      <c r="L52" s="45" t="s">
        <v>261</v>
      </c>
      <c r="M52" s="45" t="s">
        <v>389</v>
      </c>
      <c r="N52" s="42">
        <v>1</v>
      </c>
      <c r="O52" s="34">
        <v>2</v>
      </c>
      <c r="P52" s="34">
        <v>3</v>
      </c>
      <c r="Q52" s="34">
        <v>1</v>
      </c>
      <c r="R52" s="34">
        <v>5</v>
      </c>
      <c r="S52" s="34">
        <f t="shared" si="3"/>
        <v>1.8499999999999999</v>
      </c>
      <c r="T52" s="34">
        <v>3</v>
      </c>
      <c r="U52" s="34">
        <v>5</v>
      </c>
      <c r="V52" s="34">
        <f t="shared" si="4"/>
        <v>4.2</v>
      </c>
      <c r="W52" s="35">
        <f t="shared" si="11"/>
        <v>7.77</v>
      </c>
      <c r="X52" s="39" t="str">
        <f t="shared" si="0"/>
        <v>M</v>
      </c>
      <c r="Y52" s="36" t="s">
        <v>302</v>
      </c>
      <c r="Z52" s="37" t="s">
        <v>131</v>
      </c>
      <c r="AA52" s="34">
        <v>9</v>
      </c>
      <c r="AB52" s="34">
        <v>0</v>
      </c>
      <c r="AC52" s="34">
        <f t="shared" ref="AC52:AC59" si="14">AA52-AB52</f>
        <v>9</v>
      </c>
      <c r="AD52" s="38">
        <f t="shared" ref="AD52:AD59" si="15">IF(W52-AC52&gt;0.1,W52-AC52,IF(W52-AC52&lt;=0.1,0.1))</f>
        <v>0.1</v>
      </c>
      <c r="AE52" s="39" t="str">
        <f t="shared" si="6"/>
        <v>R</v>
      </c>
      <c r="AF52" s="40" t="s">
        <v>131</v>
      </c>
      <c r="AG52" s="40" t="s">
        <v>131</v>
      </c>
      <c r="AH52" s="40" t="s">
        <v>131</v>
      </c>
      <c r="AI52" s="40" t="s">
        <v>131</v>
      </c>
      <c r="AJ52" s="40" t="s">
        <v>131</v>
      </c>
      <c r="AK52" s="40" t="s">
        <v>131</v>
      </c>
      <c r="AL52" s="40" t="s">
        <v>131</v>
      </c>
      <c r="AM52" s="40" t="s">
        <v>131</v>
      </c>
      <c r="AN52" s="40" t="s">
        <v>131</v>
      </c>
      <c r="AO52" s="40" t="s">
        <v>131</v>
      </c>
      <c r="AP52" s="40" t="s">
        <v>131</v>
      </c>
      <c r="AQ52" s="40" t="s">
        <v>131</v>
      </c>
      <c r="AR52" s="40" t="s">
        <v>131</v>
      </c>
      <c r="AS52" s="40" t="s">
        <v>234</v>
      </c>
      <c r="AT52" s="40" t="s">
        <v>126</v>
      </c>
      <c r="AU52" s="40" t="s">
        <v>404</v>
      </c>
    </row>
    <row r="53" spans="1:47" ht="202.2" customHeight="1" x14ac:dyDescent="0.3">
      <c r="A53" s="28">
        <v>50</v>
      </c>
      <c r="B53" s="29" t="s">
        <v>63</v>
      </c>
      <c r="C53" s="30" t="s">
        <v>257</v>
      </c>
      <c r="D53" s="31" t="s">
        <v>81</v>
      </c>
      <c r="E53" s="30" t="s">
        <v>107</v>
      </c>
      <c r="F53" s="30" t="s">
        <v>97</v>
      </c>
      <c r="G53" s="30" t="s">
        <v>339</v>
      </c>
      <c r="H53" s="30" t="s">
        <v>97</v>
      </c>
      <c r="I53" s="32" t="s">
        <v>96</v>
      </c>
      <c r="J53" s="33" t="s">
        <v>89</v>
      </c>
      <c r="K53" s="33" t="s">
        <v>89</v>
      </c>
      <c r="L53" s="45" t="s">
        <v>261</v>
      </c>
      <c r="M53" s="45" t="s">
        <v>390</v>
      </c>
      <c r="N53" s="49">
        <v>1</v>
      </c>
      <c r="O53" s="34">
        <v>1</v>
      </c>
      <c r="P53" s="34">
        <v>3</v>
      </c>
      <c r="Q53" s="34">
        <v>1</v>
      </c>
      <c r="R53" s="34">
        <v>5</v>
      </c>
      <c r="S53" s="34">
        <f t="shared" si="3"/>
        <v>1.7</v>
      </c>
      <c r="T53" s="34">
        <v>3</v>
      </c>
      <c r="U53" s="34">
        <v>5</v>
      </c>
      <c r="V53" s="34">
        <f t="shared" si="4"/>
        <v>4.2</v>
      </c>
      <c r="W53" s="35">
        <f t="shared" si="11"/>
        <v>7.14</v>
      </c>
      <c r="X53" s="39" t="str">
        <f t="shared" si="0"/>
        <v>M</v>
      </c>
      <c r="Y53" s="36" t="s">
        <v>303</v>
      </c>
      <c r="Z53" s="37" t="s">
        <v>131</v>
      </c>
      <c r="AA53" s="34">
        <v>9</v>
      </c>
      <c r="AB53" s="34">
        <v>0</v>
      </c>
      <c r="AC53" s="34">
        <f t="shared" si="14"/>
        <v>9</v>
      </c>
      <c r="AD53" s="38">
        <f t="shared" si="15"/>
        <v>0.1</v>
      </c>
      <c r="AE53" s="39" t="str">
        <f t="shared" si="6"/>
        <v>R</v>
      </c>
      <c r="AF53" s="40" t="s">
        <v>131</v>
      </c>
      <c r="AG53" s="40" t="s">
        <v>131</v>
      </c>
      <c r="AH53" s="40" t="s">
        <v>131</v>
      </c>
      <c r="AI53" s="40" t="s">
        <v>131</v>
      </c>
      <c r="AJ53" s="40" t="s">
        <v>131</v>
      </c>
      <c r="AK53" s="40" t="s">
        <v>131</v>
      </c>
      <c r="AL53" s="40" t="s">
        <v>131</v>
      </c>
      <c r="AM53" s="40" t="s">
        <v>131</v>
      </c>
      <c r="AN53" s="40" t="s">
        <v>131</v>
      </c>
      <c r="AO53" s="40" t="s">
        <v>131</v>
      </c>
      <c r="AP53" s="40" t="s">
        <v>131</v>
      </c>
      <c r="AQ53" s="40" t="s">
        <v>131</v>
      </c>
      <c r="AR53" s="40" t="s">
        <v>131</v>
      </c>
      <c r="AS53" s="40" t="s">
        <v>119</v>
      </c>
      <c r="AT53" s="40" t="s">
        <v>126</v>
      </c>
      <c r="AU53" s="40" t="s">
        <v>86</v>
      </c>
    </row>
    <row r="54" spans="1:47" ht="138" customHeight="1" x14ac:dyDescent="0.3">
      <c r="A54" s="28">
        <v>51</v>
      </c>
      <c r="B54" s="29" t="s">
        <v>258</v>
      </c>
      <c r="C54" s="30" t="s">
        <v>74</v>
      </c>
      <c r="D54" s="44" t="s">
        <v>90</v>
      </c>
      <c r="E54" s="44" t="s">
        <v>91</v>
      </c>
      <c r="F54" s="32" t="s">
        <v>87</v>
      </c>
      <c r="G54" s="32" t="s">
        <v>87</v>
      </c>
      <c r="H54" s="32" t="s">
        <v>87</v>
      </c>
      <c r="I54" s="33" t="s">
        <v>89</v>
      </c>
      <c r="J54" s="34" t="s">
        <v>89</v>
      </c>
      <c r="K54" s="33" t="s">
        <v>89</v>
      </c>
      <c r="L54" s="45" t="s">
        <v>261</v>
      </c>
      <c r="M54" s="41" t="s">
        <v>391</v>
      </c>
      <c r="N54" s="34">
        <v>2</v>
      </c>
      <c r="O54" s="34">
        <v>4</v>
      </c>
      <c r="P54" s="34">
        <v>3</v>
      </c>
      <c r="Q54" s="34">
        <v>1</v>
      </c>
      <c r="R54" s="34">
        <v>1</v>
      </c>
      <c r="S54" s="34">
        <f t="shared" si="3"/>
        <v>2.15</v>
      </c>
      <c r="T54" s="34">
        <v>4</v>
      </c>
      <c r="U54" s="34">
        <v>3</v>
      </c>
      <c r="V54" s="34">
        <f t="shared" si="4"/>
        <v>3.4</v>
      </c>
      <c r="W54" s="35">
        <f t="shared" si="11"/>
        <v>7.31</v>
      </c>
      <c r="X54" s="39" t="str">
        <f t="shared" si="0"/>
        <v>M</v>
      </c>
      <c r="Y54" s="36" t="s">
        <v>304</v>
      </c>
      <c r="Z54" s="37" t="s">
        <v>131</v>
      </c>
      <c r="AA54" s="34">
        <v>10</v>
      </c>
      <c r="AB54" s="34">
        <v>0</v>
      </c>
      <c r="AC54" s="34">
        <f t="shared" si="14"/>
        <v>10</v>
      </c>
      <c r="AD54" s="38">
        <f t="shared" si="15"/>
        <v>0.1</v>
      </c>
      <c r="AE54" s="39" t="str">
        <f t="shared" si="6"/>
        <v>R</v>
      </c>
      <c r="AF54" s="40" t="s">
        <v>131</v>
      </c>
      <c r="AG54" s="40" t="s">
        <v>131</v>
      </c>
      <c r="AH54" s="40" t="s">
        <v>131</v>
      </c>
      <c r="AI54" s="40" t="s">
        <v>131</v>
      </c>
      <c r="AJ54" s="40" t="s">
        <v>131</v>
      </c>
      <c r="AK54" s="40" t="s">
        <v>131</v>
      </c>
      <c r="AL54" s="40" t="s">
        <v>131</v>
      </c>
      <c r="AM54" s="40" t="s">
        <v>131</v>
      </c>
      <c r="AN54" s="40" t="s">
        <v>131</v>
      </c>
      <c r="AO54" s="40" t="s">
        <v>131</v>
      </c>
      <c r="AP54" s="40" t="s">
        <v>131</v>
      </c>
      <c r="AQ54" s="40" t="s">
        <v>131</v>
      </c>
      <c r="AR54" s="40" t="s">
        <v>131</v>
      </c>
      <c r="AS54" s="40" t="s">
        <v>235</v>
      </c>
      <c r="AT54" s="40" t="s">
        <v>126</v>
      </c>
      <c r="AU54" s="40" t="s">
        <v>401</v>
      </c>
    </row>
    <row r="55" spans="1:47" ht="205.8" customHeight="1" x14ac:dyDescent="0.3">
      <c r="A55" s="28">
        <v>52</v>
      </c>
      <c r="B55" s="29" t="s">
        <v>258</v>
      </c>
      <c r="C55" s="30" t="s">
        <v>124</v>
      </c>
      <c r="D55" s="44" t="s">
        <v>90</v>
      </c>
      <c r="E55" s="44" t="s">
        <v>91</v>
      </c>
      <c r="F55" s="32" t="s">
        <v>87</v>
      </c>
      <c r="G55" s="32" t="s">
        <v>87</v>
      </c>
      <c r="H55" s="32" t="s">
        <v>87</v>
      </c>
      <c r="I55" s="33" t="s">
        <v>89</v>
      </c>
      <c r="J55" s="34" t="s">
        <v>89</v>
      </c>
      <c r="K55" s="33" t="s">
        <v>89</v>
      </c>
      <c r="L55" s="45" t="s">
        <v>261</v>
      </c>
      <c r="M55" s="41" t="s">
        <v>392</v>
      </c>
      <c r="N55" s="34">
        <v>1</v>
      </c>
      <c r="O55" s="34">
        <v>5</v>
      </c>
      <c r="P55" s="34">
        <v>3</v>
      </c>
      <c r="Q55" s="34">
        <v>1</v>
      </c>
      <c r="R55" s="34">
        <v>1</v>
      </c>
      <c r="S55" s="34">
        <f t="shared" si="3"/>
        <v>1.9</v>
      </c>
      <c r="T55" s="34">
        <v>5</v>
      </c>
      <c r="U55" s="34">
        <v>5</v>
      </c>
      <c r="V55" s="34">
        <f t="shared" si="4"/>
        <v>5</v>
      </c>
      <c r="W55" s="35">
        <f t="shared" si="11"/>
        <v>9.5</v>
      </c>
      <c r="X55" s="39" t="str">
        <f t="shared" si="0"/>
        <v>M</v>
      </c>
      <c r="Y55" s="36" t="s">
        <v>305</v>
      </c>
      <c r="Z55" s="37" t="s">
        <v>131</v>
      </c>
      <c r="AA55" s="34">
        <v>10</v>
      </c>
      <c r="AB55" s="34">
        <v>0</v>
      </c>
      <c r="AC55" s="34">
        <f t="shared" si="14"/>
        <v>10</v>
      </c>
      <c r="AD55" s="38">
        <f t="shared" si="15"/>
        <v>0.1</v>
      </c>
      <c r="AE55" s="39" t="str">
        <f t="shared" si="6"/>
        <v>R</v>
      </c>
      <c r="AF55" s="40" t="s">
        <v>131</v>
      </c>
      <c r="AG55" s="40" t="s">
        <v>131</v>
      </c>
      <c r="AH55" s="40" t="s">
        <v>131</v>
      </c>
      <c r="AI55" s="40" t="s">
        <v>131</v>
      </c>
      <c r="AJ55" s="40" t="s">
        <v>131</v>
      </c>
      <c r="AK55" s="40" t="s">
        <v>131</v>
      </c>
      <c r="AL55" s="40" t="s">
        <v>131</v>
      </c>
      <c r="AM55" s="40" t="s">
        <v>131</v>
      </c>
      <c r="AN55" s="40" t="s">
        <v>131</v>
      </c>
      <c r="AO55" s="40" t="s">
        <v>131</v>
      </c>
      <c r="AP55" s="40" t="s">
        <v>131</v>
      </c>
      <c r="AQ55" s="40" t="s">
        <v>131</v>
      </c>
      <c r="AR55" s="40" t="s">
        <v>131</v>
      </c>
      <c r="AS55" s="40"/>
      <c r="AT55" s="40"/>
      <c r="AU55" s="40"/>
    </row>
    <row r="56" spans="1:47" ht="232.8" customHeight="1" x14ac:dyDescent="0.3">
      <c r="A56" s="28">
        <v>53</v>
      </c>
      <c r="B56" s="29" t="s">
        <v>258</v>
      </c>
      <c r="C56" s="30" t="s">
        <v>125</v>
      </c>
      <c r="D56" s="44" t="s">
        <v>90</v>
      </c>
      <c r="E56" s="44" t="s">
        <v>91</v>
      </c>
      <c r="F56" s="32" t="s">
        <v>87</v>
      </c>
      <c r="G56" s="32" t="s">
        <v>87</v>
      </c>
      <c r="H56" s="32" t="s">
        <v>87</v>
      </c>
      <c r="I56" s="33" t="s">
        <v>89</v>
      </c>
      <c r="J56" s="34" t="s">
        <v>89</v>
      </c>
      <c r="K56" s="33" t="s">
        <v>89</v>
      </c>
      <c r="L56" s="45" t="s">
        <v>261</v>
      </c>
      <c r="M56" s="41" t="s">
        <v>392</v>
      </c>
      <c r="N56" s="34">
        <v>1</v>
      </c>
      <c r="O56" s="34">
        <v>5</v>
      </c>
      <c r="P56" s="34">
        <v>3</v>
      </c>
      <c r="Q56" s="34">
        <v>1</v>
      </c>
      <c r="R56" s="34">
        <v>1</v>
      </c>
      <c r="S56" s="34">
        <f t="shared" si="3"/>
        <v>1.9</v>
      </c>
      <c r="T56" s="34">
        <v>5</v>
      </c>
      <c r="U56" s="34">
        <v>5</v>
      </c>
      <c r="V56" s="34">
        <f t="shared" si="4"/>
        <v>5</v>
      </c>
      <c r="W56" s="35">
        <f t="shared" si="11"/>
        <v>9.5</v>
      </c>
      <c r="X56" s="39" t="str">
        <f t="shared" si="0"/>
        <v>M</v>
      </c>
      <c r="Y56" s="36" t="s">
        <v>305</v>
      </c>
      <c r="Z56" s="37" t="s">
        <v>131</v>
      </c>
      <c r="AA56" s="34">
        <v>10</v>
      </c>
      <c r="AB56" s="34">
        <v>0</v>
      </c>
      <c r="AC56" s="34">
        <f t="shared" si="14"/>
        <v>10</v>
      </c>
      <c r="AD56" s="38">
        <f t="shared" si="15"/>
        <v>0.1</v>
      </c>
      <c r="AE56" s="39" t="str">
        <f t="shared" si="6"/>
        <v>R</v>
      </c>
      <c r="AF56" s="40" t="s">
        <v>131</v>
      </c>
      <c r="AG56" s="40" t="s">
        <v>131</v>
      </c>
      <c r="AH56" s="40" t="s">
        <v>131</v>
      </c>
      <c r="AI56" s="40" t="s">
        <v>131</v>
      </c>
      <c r="AJ56" s="40" t="s">
        <v>131</v>
      </c>
      <c r="AK56" s="40" t="s">
        <v>131</v>
      </c>
      <c r="AL56" s="40" t="s">
        <v>131</v>
      </c>
      <c r="AM56" s="40" t="s">
        <v>131</v>
      </c>
      <c r="AN56" s="40" t="s">
        <v>131</v>
      </c>
      <c r="AO56" s="40" t="s">
        <v>131</v>
      </c>
      <c r="AP56" s="40" t="s">
        <v>131</v>
      </c>
      <c r="AQ56" s="40" t="s">
        <v>131</v>
      </c>
      <c r="AR56" s="40" t="s">
        <v>131</v>
      </c>
      <c r="AS56" s="40"/>
      <c r="AT56" s="40"/>
      <c r="AU56" s="40"/>
    </row>
    <row r="57" spans="1:47" ht="184.2" customHeight="1" x14ac:dyDescent="0.3">
      <c r="A57" s="28">
        <v>54</v>
      </c>
      <c r="B57" s="29" t="s">
        <v>258</v>
      </c>
      <c r="C57" s="30" t="s">
        <v>122</v>
      </c>
      <c r="D57" s="44" t="s">
        <v>123</v>
      </c>
      <c r="E57" s="44" t="s">
        <v>91</v>
      </c>
      <c r="F57" s="32" t="s">
        <v>87</v>
      </c>
      <c r="G57" s="32" t="s">
        <v>87</v>
      </c>
      <c r="H57" s="32" t="s">
        <v>87</v>
      </c>
      <c r="I57" s="33" t="s">
        <v>89</v>
      </c>
      <c r="J57" s="34" t="s">
        <v>89</v>
      </c>
      <c r="K57" s="33" t="s">
        <v>89</v>
      </c>
      <c r="L57" s="45" t="s">
        <v>261</v>
      </c>
      <c r="M57" s="41" t="s">
        <v>392</v>
      </c>
      <c r="N57" s="34">
        <v>1</v>
      </c>
      <c r="O57" s="34">
        <v>2</v>
      </c>
      <c r="P57" s="34">
        <v>3</v>
      </c>
      <c r="Q57" s="34">
        <v>1</v>
      </c>
      <c r="R57" s="34">
        <v>1</v>
      </c>
      <c r="S57" s="34">
        <f t="shared" si="3"/>
        <v>1.45</v>
      </c>
      <c r="T57" s="34">
        <v>5</v>
      </c>
      <c r="U57" s="34">
        <v>5</v>
      </c>
      <c r="V57" s="34">
        <f t="shared" si="4"/>
        <v>5</v>
      </c>
      <c r="W57" s="35">
        <f t="shared" si="11"/>
        <v>7.25</v>
      </c>
      <c r="X57" s="39" t="str">
        <f t="shared" si="0"/>
        <v>M</v>
      </c>
      <c r="Y57" s="36" t="s">
        <v>306</v>
      </c>
      <c r="Z57" s="37" t="s">
        <v>131</v>
      </c>
      <c r="AA57" s="34">
        <v>10</v>
      </c>
      <c r="AB57" s="34">
        <v>0</v>
      </c>
      <c r="AC57" s="34">
        <f t="shared" si="14"/>
        <v>10</v>
      </c>
      <c r="AD57" s="38">
        <f t="shared" si="15"/>
        <v>0.1</v>
      </c>
      <c r="AE57" s="39" t="str">
        <f t="shared" si="6"/>
        <v>R</v>
      </c>
      <c r="AF57" s="40" t="s">
        <v>131</v>
      </c>
      <c r="AG57" s="40" t="s">
        <v>131</v>
      </c>
      <c r="AH57" s="40" t="s">
        <v>131</v>
      </c>
      <c r="AI57" s="40" t="s">
        <v>131</v>
      </c>
      <c r="AJ57" s="40" t="s">
        <v>131</v>
      </c>
      <c r="AK57" s="40" t="s">
        <v>131</v>
      </c>
      <c r="AL57" s="40" t="s">
        <v>131</v>
      </c>
      <c r="AM57" s="40" t="s">
        <v>131</v>
      </c>
      <c r="AN57" s="40" t="s">
        <v>131</v>
      </c>
      <c r="AO57" s="40" t="s">
        <v>131</v>
      </c>
      <c r="AP57" s="40" t="s">
        <v>131</v>
      </c>
      <c r="AQ57" s="40" t="s">
        <v>131</v>
      </c>
      <c r="AR57" s="40" t="s">
        <v>131</v>
      </c>
      <c r="AS57" s="40"/>
      <c r="AT57" s="40"/>
      <c r="AU57" s="40"/>
    </row>
    <row r="58" spans="1:47" ht="213" customHeight="1" x14ac:dyDescent="0.3">
      <c r="A58" s="28">
        <v>55</v>
      </c>
      <c r="B58" s="29" t="s">
        <v>175</v>
      </c>
      <c r="C58" s="30" t="s">
        <v>157</v>
      </c>
      <c r="D58" s="31" t="s">
        <v>193</v>
      </c>
      <c r="E58" s="31" t="s">
        <v>165</v>
      </c>
      <c r="F58" s="32" t="s">
        <v>89</v>
      </c>
      <c r="G58" s="32" t="s">
        <v>338</v>
      </c>
      <c r="H58" s="32" t="s">
        <v>89</v>
      </c>
      <c r="I58" s="33" t="s">
        <v>89</v>
      </c>
      <c r="J58" s="34" t="s">
        <v>89</v>
      </c>
      <c r="K58" s="33" t="s">
        <v>89</v>
      </c>
      <c r="L58" s="45" t="s">
        <v>261</v>
      </c>
      <c r="M58" s="50" t="s">
        <v>166</v>
      </c>
      <c r="N58" s="34">
        <v>2</v>
      </c>
      <c r="O58" s="34">
        <v>3</v>
      </c>
      <c r="P58" s="34">
        <v>3</v>
      </c>
      <c r="Q58" s="34">
        <v>1</v>
      </c>
      <c r="R58" s="34">
        <v>5</v>
      </c>
      <c r="S58" s="34">
        <f t="shared" si="3"/>
        <v>2.4000000000000004</v>
      </c>
      <c r="T58" s="34">
        <v>4</v>
      </c>
      <c r="U58" s="34">
        <v>5</v>
      </c>
      <c r="V58" s="34">
        <f t="shared" si="4"/>
        <v>4.5999999999999996</v>
      </c>
      <c r="W58" s="35">
        <f t="shared" si="11"/>
        <v>11.040000000000001</v>
      </c>
      <c r="X58" s="39" t="str">
        <f t="shared" si="0"/>
        <v>M</v>
      </c>
      <c r="Y58" s="36" t="s">
        <v>307</v>
      </c>
      <c r="Z58" s="37" t="s">
        <v>131</v>
      </c>
      <c r="AA58" s="34">
        <v>10</v>
      </c>
      <c r="AB58" s="34">
        <v>0</v>
      </c>
      <c r="AC58" s="34">
        <f t="shared" si="14"/>
        <v>10</v>
      </c>
      <c r="AD58" s="38">
        <f t="shared" si="15"/>
        <v>1.0400000000000009</v>
      </c>
      <c r="AE58" s="39" t="str">
        <f t="shared" si="6"/>
        <v>R</v>
      </c>
      <c r="AF58" s="40" t="s">
        <v>131</v>
      </c>
      <c r="AG58" s="40" t="s">
        <v>131</v>
      </c>
      <c r="AH58" s="40" t="s">
        <v>131</v>
      </c>
      <c r="AI58" s="40" t="s">
        <v>131</v>
      </c>
      <c r="AJ58" s="40" t="s">
        <v>131</v>
      </c>
      <c r="AK58" s="40" t="s">
        <v>131</v>
      </c>
      <c r="AL58" s="40" t="s">
        <v>131</v>
      </c>
      <c r="AM58" s="40" t="s">
        <v>131</v>
      </c>
      <c r="AN58" s="40" t="s">
        <v>131</v>
      </c>
      <c r="AO58" s="40" t="s">
        <v>131</v>
      </c>
      <c r="AP58" s="40" t="s">
        <v>131</v>
      </c>
      <c r="AQ58" s="40" t="s">
        <v>131</v>
      </c>
      <c r="AR58" s="40" t="s">
        <v>131</v>
      </c>
      <c r="AS58" s="40"/>
      <c r="AT58" s="40"/>
      <c r="AU58" s="40"/>
    </row>
    <row r="59" spans="1:47" ht="249" customHeight="1" x14ac:dyDescent="0.3">
      <c r="A59" s="28">
        <v>56</v>
      </c>
      <c r="B59" s="29" t="s">
        <v>64</v>
      </c>
      <c r="C59" s="30" t="s">
        <v>31</v>
      </c>
      <c r="D59" s="44" t="s">
        <v>104</v>
      </c>
      <c r="E59" s="44" t="s">
        <v>100</v>
      </c>
      <c r="F59" s="30" t="s">
        <v>87</v>
      </c>
      <c r="G59" s="30" t="s">
        <v>87</v>
      </c>
      <c r="H59" s="30" t="s">
        <v>89</v>
      </c>
      <c r="I59" s="33" t="s">
        <v>89</v>
      </c>
      <c r="J59" s="34" t="s">
        <v>87</v>
      </c>
      <c r="K59" s="33" t="s">
        <v>89</v>
      </c>
      <c r="L59" s="45" t="s">
        <v>408</v>
      </c>
      <c r="M59" s="51" t="s">
        <v>393</v>
      </c>
      <c r="N59" s="34">
        <v>2</v>
      </c>
      <c r="O59" s="34">
        <v>1</v>
      </c>
      <c r="P59" s="34">
        <v>3</v>
      </c>
      <c r="Q59" s="34">
        <v>1</v>
      </c>
      <c r="R59" s="34">
        <v>1</v>
      </c>
      <c r="S59" s="34">
        <f t="shared" si="3"/>
        <v>1.7</v>
      </c>
      <c r="T59" s="34">
        <v>3</v>
      </c>
      <c r="U59" s="34">
        <v>5</v>
      </c>
      <c r="V59" s="34">
        <f t="shared" si="4"/>
        <v>4.2</v>
      </c>
      <c r="W59" s="35">
        <f t="shared" si="11"/>
        <v>7.14</v>
      </c>
      <c r="X59" s="39" t="str">
        <f t="shared" si="0"/>
        <v>M</v>
      </c>
      <c r="Y59" s="36" t="s">
        <v>308</v>
      </c>
      <c r="Z59" s="37" t="s">
        <v>131</v>
      </c>
      <c r="AA59" s="34">
        <v>8</v>
      </c>
      <c r="AB59" s="34">
        <v>0</v>
      </c>
      <c r="AC59" s="34">
        <f t="shared" si="14"/>
        <v>8</v>
      </c>
      <c r="AD59" s="38">
        <f t="shared" si="15"/>
        <v>0.1</v>
      </c>
      <c r="AE59" s="39" t="str">
        <f t="shared" si="6"/>
        <v>R</v>
      </c>
      <c r="AF59" s="40" t="s">
        <v>131</v>
      </c>
      <c r="AG59" s="40" t="s">
        <v>131</v>
      </c>
      <c r="AH59" s="40" t="s">
        <v>131</v>
      </c>
      <c r="AI59" s="40" t="s">
        <v>131</v>
      </c>
      <c r="AJ59" s="40" t="s">
        <v>131</v>
      </c>
      <c r="AK59" s="40" t="s">
        <v>131</v>
      </c>
      <c r="AL59" s="40" t="s">
        <v>131</v>
      </c>
      <c r="AM59" s="40" t="s">
        <v>131</v>
      </c>
      <c r="AN59" s="40" t="s">
        <v>131</v>
      </c>
      <c r="AO59" s="40" t="s">
        <v>131</v>
      </c>
      <c r="AP59" s="40" t="s">
        <v>131</v>
      </c>
      <c r="AQ59" s="40" t="s">
        <v>131</v>
      </c>
      <c r="AR59" s="40" t="s">
        <v>131</v>
      </c>
      <c r="AS59" s="40" t="s">
        <v>120</v>
      </c>
      <c r="AT59" s="40" t="s">
        <v>126</v>
      </c>
      <c r="AU59" s="40" t="s">
        <v>236</v>
      </c>
    </row>
    <row r="60" spans="1:47" ht="203.55" customHeight="1" x14ac:dyDescent="0.3">
      <c r="A60" s="28">
        <v>57</v>
      </c>
      <c r="B60" s="29" t="s">
        <v>64</v>
      </c>
      <c r="C60" s="30" t="s">
        <v>83</v>
      </c>
      <c r="D60" s="31" t="s">
        <v>81</v>
      </c>
      <c r="E60" s="31" t="s">
        <v>226</v>
      </c>
      <c r="F60" s="30" t="s">
        <v>89</v>
      </c>
      <c r="G60" s="30" t="s">
        <v>338</v>
      </c>
      <c r="H60" s="30" t="s">
        <v>89</v>
      </c>
      <c r="I60" s="33" t="s">
        <v>89</v>
      </c>
      <c r="J60" s="34" t="s">
        <v>87</v>
      </c>
      <c r="K60" s="33" t="s">
        <v>89</v>
      </c>
      <c r="L60" s="45" t="s">
        <v>408</v>
      </c>
      <c r="M60" s="41" t="s">
        <v>394</v>
      </c>
      <c r="N60" s="34">
        <v>5</v>
      </c>
      <c r="O60" s="34">
        <v>3</v>
      </c>
      <c r="P60" s="34">
        <v>3</v>
      </c>
      <c r="Q60" s="34">
        <v>1</v>
      </c>
      <c r="R60" s="34">
        <v>5</v>
      </c>
      <c r="S60" s="34">
        <f t="shared" si="3"/>
        <v>3.6000000000000005</v>
      </c>
      <c r="T60" s="34">
        <v>5</v>
      </c>
      <c r="U60" s="34">
        <v>5</v>
      </c>
      <c r="V60" s="34">
        <f t="shared" si="4"/>
        <v>5</v>
      </c>
      <c r="W60" s="35">
        <f t="shared" si="11"/>
        <v>18.000000000000004</v>
      </c>
      <c r="X60" s="39" t="str">
        <f t="shared" si="0"/>
        <v>A</v>
      </c>
      <c r="Y60" s="36" t="s">
        <v>309</v>
      </c>
      <c r="Z60" s="37" t="s">
        <v>131</v>
      </c>
      <c r="AA60" s="34">
        <v>10</v>
      </c>
      <c r="AB60" s="34">
        <v>0</v>
      </c>
      <c r="AC60" s="34">
        <f t="shared" ref="AC60" si="16">AA60-AB60</f>
        <v>10</v>
      </c>
      <c r="AD60" s="38">
        <f t="shared" ref="AD60" si="17">IF(W60-AC60&gt;0.1,W60-AC60,IF(W60-AC60&lt;=0.1,0.1))</f>
        <v>8.0000000000000036</v>
      </c>
      <c r="AE60" s="39" t="str">
        <f t="shared" si="6"/>
        <v>M</v>
      </c>
      <c r="AF60" s="37" t="s">
        <v>131</v>
      </c>
      <c r="AG60" s="37" t="s">
        <v>131</v>
      </c>
      <c r="AH60" s="37" t="s">
        <v>131</v>
      </c>
      <c r="AI60" s="37" t="s">
        <v>131</v>
      </c>
      <c r="AJ60" s="37" t="s">
        <v>131</v>
      </c>
      <c r="AK60" s="37" t="s">
        <v>131</v>
      </c>
      <c r="AL60" s="37" t="s">
        <v>131</v>
      </c>
      <c r="AM60" s="37" t="s">
        <v>131</v>
      </c>
      <c r="AN60" s="37" t="s">
        <v>131</v>
      </c>
      <c r="AO60" s="37" t="s">
        <v>131</v>
      </c>
      <c r="AP60" s="37" t="s">
        <v>131</v>
      </c>
      <c r="AQ60" s="37" t="s">
        <v>131</v>
      </c>
      <c r="AR60" s="37" t="s">
        <v>131</v>
      </c>
      <c r="AS60" s="40" t="s">
        <v>405</v>
      </c>
      <c r="AT60" s="40" t="s">
        <v>126</v>
      </c>
      <c r="AU60" s="40" t="s">
        <v>329</v>
      </c>
    </row>
    <row r="61" spans="1:47" ht="206.55" customHeight="1" x14ac:dyDescent="0.3">
      <c r="A61" s="28">
        <v>58</v>
      </c>
      <c r="B61" s="29" t="s">
        <v>64</v>
      </c>
      <c r="C61" s="30" t="s">
        <v>32</v>
      </c>
      <c r="D61" s="31" t="s">
        <v>197</v>
      </c>
      <c r="E61" s="44" t="s">
        <v>101</v>
      </c>
      <c r="F61" s="30" t="s">
        <v>87</v>
      </c>
      <c r="G61" s="30" t="s">
        <v>87</v>
      </c>
      <c r="H61" s="30" t="s">
        <v>89</v>
      </c>
      <c r="I61" s="33" t="s">
        <v>89</v>
      </c>
      <c r="J61" s="34" t="s">
        <v>87</v>
      </c>
      <c r="K61" s="33" t="s">
        <v>89</v>
      </c>
      <c r="L61" s="45" t="s">
        <v>408</v>
      </c>
      <c r="M61" s="41" t="s">
        <v>394</v>
      </c>
      <c r="N61" s="34">
        <v>2</v>
      </c>
      <c r="O61" s="34">
        <v>1</v>
      </c>
      <c r="P61" s="34">
        <v>3</v>
      </c>
      <c r="Q61" s="34">
        <v>1</v>
      </c>
      <c r="R61" s="34">
        <v>1</v>
      </c>
      <c r="S61" s="34">
        <f t="shared" si="3"/>
        <v>1.7</v>
      </c>
      <c r="T61" s="34">
        <v>3</v>
      </c>
      <c r="U61" s="34">
        <v>5</v>
      </c>
      <c r="V61" s="34">
        <f t="shared" si="4"/>
        <v>4.2</v>
      </c>
      <c r="W61" s="35">
        <f t="shared" si="11"/>
        <v>7.14</v>
      </c>
      <c r="X61" s="39" t="str">
        <f t="shared" si="0"/>
        <v>M</v>
      </c>
      <c r="Y61" s="36" t="s">
        <v>310</v>
      </c>
      <c r="Z61" s="37" t="s">
        <v>131</v>
      </c>
      <c r="AA61" s="34">
        <v>8</v>
      </c>
      <c r="AB61" s="34">
        <v>0</v>
      </c>
      <c r="AC61" s="34">
        <f>AA61-AB61</f>
        <v>8</v>
      </c>
      <c r="AD61" s="38">
        <f>IF(W61-AC61&gt;0.1,W61-AC61,IF(W61-AC61&lt;=0.1,0.1))</f>
        <v>0.1</v>
      </c>
      <c r="AE61" s="39" t="str">
        <f t="shared" si="6"/>
        <v>R</v>
      </c>
      <c r="AF61" s="40" t="s">
        <v>131</v>
      </c>
      <c r="AG61" s="40" t="s">
        <v>131</v>
      </c>
      <c r="AH61" s="40" t="s">
        <v>131</v>
      </c>
      <c r="AI61" s="40" t="s">
        <v>131</v>
      </c>
      <c r="AJ61" s="40" t="s">
        <v>131</v>
      </c>
      <c r="AK61" s="40" t="s">
        <v>131</v>
      </c>
      <c r="AL61" s="40" t="s">
        <v>131</v>
      </c>
      <c r="AM61" s="40" t="s">
        <v>131</v>
      </c>
      <c r="AN61" s="40" t="s">
        <v>131</v>
      </c>
      <c r="AO61" s="40" t="s">
        <v>131</v>
      </c>
      <c r="AP61" s="40" t="s">
        <v>131</v>
      </c>
      <c r="AQ61" s="40" t="s">
        <v>131</v>
      </c>
      <c r="AR61" s="40" t="s">
        <v>131</v>
      </c>
      <c r="AS61" s="40" t="s">
        <v>335</v>
      </c>
      <c r="AT61" s="40" t="s">
        <v>126</v>
      </c>
      <c r="AU61" s="40" t="s">
        <v>86</v>
      </c>
    </row>
    <row r="62" spans="1:47" ht="228" customHeight="1" x14ac:dyDescent="0.3">
      <c r="A62" s="28">
        <v>59</v>
      </c>
      <c r="B62" s="29" t="s">
        <v>64</v>
      </c>
      <c r="C62" s="30" t="s">
        <v>33</v>
      </c>
      <c r="D62" s="31" t="s">
        <v>198</v>
      </c>
      <c r="E62" s="44" t="s">
        <v>102</v>
      </c>
      <c r="F62" s="30" t="s">
        <v>87</v>
      </c>
      <c r="G62" s="30" t="s">
        <v>87</v>
      </c>
      <c r="H62" s="30" t="s">
        <v>89</v>
      </c>
      <c r="I62" s="33" t="s">
        <v>89</v>
      </c>
      <c r="J62" s="34" t="s">
        <v>87</v>
      </c>
      <c r="K62" s="33" t="s">
        <v>89</v>
      </c>
      <c r="L62" s="45" t="s">
        <v>408</v>
      </c>
      <c r="M62" s="41" t="s">
        <v>395</v>
      </c>
      <c r="N62" s="34">
        <v>2</v>
      </c>
      <c r="O62" s="34">
        <v>3</v>
      </c>
      <c r="P62" s="34">
        <v>3</v>
      </c>
      <c r="Q62" s="34">
        <v>1</v>
      </c>
      <c r="R62" s="34">
        <v>1</v>
      </c>
      <c r="S62" s="34">
        <f t="shared" si="3"/>
        <v>2</v>
      </c>
      <c r="T62" s="34">
        <v>3</v>
      </c>
      <c r="U62" s="34">
        <v>5</v>
      </c>
      <c r="V62" s="34">
        <f t="shared" si="4"/>
        <v>4.2</v>
      </c>
      <c r="W62" s="35">
        <f t="shared" si="11"/>
        <v>8.4</v>
      </c>
      <c r="X62" s="39" t="str">
        <f t="shared" si="0"/>
        <v>M</v>
      </c>
      <c r="Y62" s="36" t="s">
        <v>308</v>
      </c>
      <c r="Z62" s="37" t="s">
        <v>131</v>
      </c>
      <c r="AA62" s="34">
        <v>8</v>
      </c>
      <c r="AB62" s="34">
        <v>0</v>
      </c>
      <c r="AC62" s="34">
        <f>AA62-AB62</f>
        <v>8</v>
      </c>
      <c r="AD62" s="38">
        <f>IF(W62-AC62&gt;0.1,W62-AC62,IF(W62-AC62&lt;=0.1,0.1))</f>
        <v>0.40000000000000036</v>
      </c>
      <c r="AE62" s="39" t="str">
        <f t="shared" si="6"/>
        <v>R</v>
      </c>
      <c r="AF62" s="40" t="s">
        <v>131</v>
      </c>
      <c r="AG62" s="40" t="s">
        <v>131</v>
      </c>
      <c r="AH62" s="40" t="s">
        <v>131</v>
      </c>
      <c r="AI62" s="40" t="s">
        <v>131</v>
      </c>
      <c r="AJ62" s="40" t="s">
        <v>131</v>
      </c>
      <c r="AK62" s="40" t="s">
        <v>131</v>
      </c>
      <c r="AL62" s="40" t="s">
        <v>131</v>
      </c>
      <c r="AM62" s="40" t="s">
        <v>131</v>
      </c>
      <c r="AN62" s="40" t="s">
        <v>131</v>
      </c>
      <c r="AO62" s="40" t="s">
        <v>131</v>
      </c>
      <c r="AP62" s="40" t="s">
        <v>131</v>
      </c>
      <c r="AQ62" s="40" t="s">
        <v>131</v>
      </c>
      <c r="AR62" s="40" t="s">
        <v>131</v>
      </c>
      <c r="AS62" s="40" t="s">
        <v>336</v>
      </c>
      <c r="AT62" s="40" t="s">
        <v>126</v>
      </c>
      <c r="AU62" s="40" t="s">
        <v>329</v>
      </c>
    </row>
    <row r="63" spans="1:47" ht="237" customHeight="1" x14ac:dyDescent="0.3">
      <c r="A63" s="28">
        <v>60</v>
      </c>
      <c r="B63" s="29" t="s">
        <v>188</v>
      </c>
      <c r="C63" s="30" t="s">
        <v>189</v>
      </c>
      <c r="D63" s="31" t="s">
        <v>190</v>
      </c>
      <c r="E63" s="31" t="s">
        <v>98</v>
      </c>
      <c r="F63" s="30" t="s">
        <v>89</v>
      </c>
      <c r="G63" s="30" t="s">
        <v>338</v>
      </c>
      <c r="H63" s="30" t="s">
        <v>87</v>
      </c>
      <c r="I63" s="32" t="s">
        <v>96</v>
      </c>
      <c r="J63" s="33" t="s">
        <v>89</v>
      </c>
      <c r="K63" s="33" t="s">
        <v>89</v>
      </c>
      <c r="L63" s="45" t="s">
        <v>261</v>
      </c>
      <c r="M63" s="36" t="s">
        <v>342</v>
      </c>
      <c r="N63" s="42">
        <v>4</v>
      </c>
      <c r="O63" s="34">
        <v>5</v>
      </c>
      <c r="P63" s="34">
        <v>3</v>
      </c>
      <c r="Q63" s="34">
        <v>1</v>
      </c>
      <c r="R63" s="34">
        <v>5</v>
      </c>
      <c r="S63" s="34">
        <f t="shared" si="3"/>
        <v>3.5</v>
      </c>
      <c r="T63" s="34">
        <v>4</v>
      </c>
      <c r="U63" s="34">
        <v>5</v>
      </c>
      <c r="V63" s="34">
        <f t="shared" si="4"/>
        <v>4.5999999999999996</v>
      </c>
      <c r="W63" s="35">
        <f t="shared" si="11"/>
        <v>16.099999999999998</v>
      </c>
      <c r="X63" s="39" t="str">
        <f t="shared" si="0"/>
        <v>A</v>
      </c>
      <c r="Y63" s="36" t="s">
        <v>311</v>
      </c>
      <c r="Z63" s="37" t="s">
        <v>131</v>
      </c>
      <c r="AA63" s="34">
        <v>10</v>
      </c>
      <c r="AB63" s="34">
        <v>0</v>
      </c>
      <c r="AC63" s="34">
        <f t="shared" si="1"/>
        <v>10</v>
      </c>
      <c r="AD63" s="38">
        <f t="shared" si="2"/>
        <v>6.0999999999999979</v>
      </c>
      <c r="AE63" s="39" t="str">
        <f t="shared" si="6"/>
        <v>M</v>
      </c>
      <c r="AF63" s="40" t="s">
        <v>131</v>
      </c>
      <c r="AG63" s="40" t="s">
        <v>131</v>
      </c>
      <c r="AH63" s="40" t="s">
        <v>131</v>
      </c>
      <c r="AI63" s="40" t="s">
        <v>131</v>
      </c>
      <c r="AJ63" s="40" t="s">
        <v>131</v>
      </c>
      <c r="AK63" s="40" t="s">
        <v>131</v>
      </c>
      <c r="AL63" s="40" t="s">
        <v>131</v>
      </c>
      <c r="AM63" s="40" t="s">
        <v>131</v>
      </c>
      <c r="AN63" s="40" t="s">
        <v>131</v>
      </c>
      <c r="AO63" s="40" t="s">
        <v>131</v>
      </c>
      <c r="AP63" s="40" t="s">
        <v>131</v>
      </c>
      <c r="AQ63" s="40" t="s">
        <v>131</v>
      </c>
      <c r="AR63" s="40" t="s">
        <v>131</v>
      </c>
      <c r="AS63" s="40"/>
      <c r="AT63" s="40"/>
      <c r="AU63" s="40"/>
    </row>
    <row r="64" spans="1:47" ht="241.2" customHeight="1" x14ac:dyDescent="0.3">
      <c r="A64" s="28">
        <v>61</v>
      </c>
      <c r="B64" s="35" t="s">
        <v>176</v>
      </c>
      <c r="C64" s="30" t="s">
        <v>162</v>
      </c>
      <c r="D64" s="31" t="s">
        <v>194</v>
      </c>
      <c r="E64" s="31" t="s">
        <v>142</v>
      </c>
      <c r="F64" s="30" t="s">
        <v>89</v>
      </c>
      <c r="G64" s="30" t="s">
        <v>37</v>
      </c>
      <c r="H64" s="30" t="s">
        <v>87</v>
      </c>
      <c r="I64" s="32" t="s">
        <v>96</v>
      </c>
      <c r="J64" s="33" t="s">
        <v>89</v>
      </c>
      <c r="K64" s="33" t="s">
        <v>89</v>
      </c>
      <c r="L64" s="45" t="s">
        <v>261</v>
      </c>
      <c r="M64" s="36" t="s">
        <v>343</v>
      </c>
      <c r="N64" s="42">
        <v>3</v>
      </c>
      <c r="O64" s="34">
        <v>5</v>
      </c>
      <c r="P64" s="34">
        <v>3</v>
      </c>
      <c r="Q64" s="34">
        <v>1</v>
      </c>
      <c r="R64" s="34">
        <v>3</v>
      </c>
      <c r="S64" s="34">
        <f t="shared" si="3"/>
        <v>2.9000000000000004</v>
      </c>
      <c r="T64" s="34">
        <v>3</v>
      </c>
      <c r="U64" s="34">
        <v>5</v>
      </c>
      <c r="V64" s="34">
        <f t="shared" si="4"/>
        <v>4.2</v>
      </c>
      <c r="W64" s="35">
        <f t="shared" si="11"/>
        <v>12.180000000000001</v>
      </c>
      <c r="X64" s="39" t="str">
        <f t="shared" si="0"/>
        <v>M</v>
      </c>
      <c r="Y64" s="36" t="s">
        <v>312</v>
      </c>
      <c r="Z64" s="37" t="s">
        <v>131</v>
      </c>
      <c r="AA64" s="34">
        <v>9</v>
      </c>
      <c r="AB64" s="34">
        <v>0</v>
      </c>
      <c r="AC64" s="34">
        <f t="shared" si="1"/>
        <v>9</v>
      </c>
      <c r="AD64" s="38">
        <f t="shared" si="2"/>
        <v>3.1800000000000015</v>
      </c>
      <c r="AE64" s="39" t="str">
        <f t="shared" si="6"/>
        <v>B</v>
      </c>
      <c r="AF64" s="40" t="s">
        <v>131</v>
      </c>
      <c r="AG64" s="40" t="s">
        <v>131</v>
      </c>
      <c r="AH64" s="40" t="s">
        <v>131</v>
      </c>
      <c r="AI64" s="40" t="s">
        <v>131</v>
      </c>
      <c r="AJ64" s="40" t="s">
        <v>131</v>
      </c>
      <c r="AK64" s="40" t="s">
        <v>131</v>
      </c>
      <c r="AL64" s="40" t="s">
        <v>131</v>
      </c>
      <c r="AM64" s="40" t="s">
        <v>131</v>
      </c>
      <c r="AN64" s="40" t="s">
        <v>131</v>
      </c>
      <c r="AO64" s="40" t="s">
        <v>131</v>
      </c>
      <c r="AP64" s="40" t="s">
        <v>131</v>
      </c>
      <c r="AQ64" s="40" t="s">
        <v>131</v>
      </c>
      <c r="AR64" s="40" t="s">
        <v>131</v>
      </c>
      <c r="AS64" s="40"/>
      <c r="AT64" s="40"/>
      <c r="AU64" s="40"/>
    </row>
    <row r="65" spans="1:47" ht="172.8" customHeight="1" x14ac:dyDescent="0.3">
      <c r="A65" s="28">
        <v>62</v>
      </c>
      <c r="B65" s="35" t="s">
        <v>177</v>
      </c>
      <c r="C65" s="30" t="s">
        <v>206</v>
      </c>
      <c r="D65" s="31" t="s">
        <v>207</v>
      </c>
      <c r="E65" s="31" t="s">
        <v>208</v>
      </c>
      <c r="F65" s="30" t="s">
        <v>97</v>
      </c>
      <c r="G65" s="30" t="s">
        <v>338</v>
      </c>
      <c r="H65" s="30" t="s">
        <v>87</v>
      </c>
      <c r="I65" s="32" t="s">
        <v>96</v>
      </c>
      <c r="J65" s="33" t="s">
        <v>89</v>
      </c>
      <c r="K65" s="33" t="s">
        <v>89</v>
      </c>
      <c r="L65" s="45" t="s">
        <v>406</v>
      </c>
      <c r="M65" s="36" t="s">
        <v>344</v>
      </c>
      <c r="N65" s="42">
        <v>2</v>
      </c>
      <c r="O65" s="34">
        <v>3</v>
      </c>
      <c r="P65" s="34">
        <v>3</v>
      </c>
      <c r="Q65" s="34">
        <v>1</v>
      </c>
      <c r="R65" s="34">
        <v>5</v>
      </c>
      <c r="S65" s="34">
        <f t="shared" si="3"/>
        <v>2.4000000000000004</v>
      </c>
      <c r="T65" s="34">
        <v>3</v>
      </c>
      <c r="U65" s="34">
        <v>5</v>
      </c>
      <c r="V65" s="34">
        <f t="shared" ref="V65:V72" si="18">(T65*$T$1)+(U65*$U$1)</f>
        <v>4.2</v>
      </c>
      <c r="W65" s="35">
        <f t="shared" si="11"/>
        <v>10.080000000000002</v>
      </c>
      <c r="X65" s="39" t="str">
        <f t="shared" si="0"/>
        <v>M</v>
      </c>
      <c r="Y65" s="36" t="s">
        <v>313</v>
      </c>
      <c r="Z65" s="37" t="s">
        <v>131</v>
      </c>
      <c r="AA65" s="34">
        <v>10</v>
      </c>
      <c r="AB65" s="34">
        <v>0</v>
      </c>
      <c r="AC65" s="34">
        <f>AA65-AB65</f>
        <v>10</v>
      </c>
      <c r="AD65" s="38">
        <f>IF(W65-AC65&gt;0.1,W65-AC65,IF(W65-AC65&lt;=0.1,0.1))</f>
        <v>0.1</v>
      </c>
      <c r="AE65" s="39" t="str">
        <f t="shared" si="6"/>
        <v>R</v>
      </c>
      <c r="AF65" s="40" t="s">
        <v>131</v>
      </c>
      <c r="AG65" s="40" t="s">
        <v>131</v>
      </c>
      <c r="AH65" s="40" t="s">
        <v>131</v>
      </c>
      <c r="AI65" s="40" t="s">
        <v>131</v>
      </c>
      <c r="AJ65" s="40" t="s">
        <v>131</v>
      </c>
      <c r="AK65" s="40" t="s">
        <v>131</v>
      </c>
      <c r="AL65" s="40" t="s">
        <v>131</v>
      </c>
      <c r="AM65" s="40" t="s">
        <v>131</v>
      </c>
      <c r="AN65" s="40" t="s">
        <v>131</v>
      </c>
      <c r="AO65" s="40" t="s">
        <v>131</v>
      </c>
      <c r="AP65" s="40" t="s">
        <v>131</v>
      </c>
      <c r="AQ65" s="40" t="s">
        <v>131</v>
      </c>
      <c r="AR65" s="40" t="s">
        <v>131</v>
      </c>
      <c r="AS65" s="40"/>
      <c r="AT65" s="40"/>
      <c r="AU65" s="40"/>
    </row>
    <row r="66" spans="1:47" ht="160.19999999999999" customHeight="1" x14ac:dyDescent="0.3">
      <c r="A66" s="28">
        <v>63</v>
      </c>
      <c r="B66" s="35" t="s">
        <v>260</v>
      </c>
      <c r="C66" s="30" t="s">
        <v>259</v>
      </c>
      <c r="D66" s="31" t="s">
        <v>216</v>
      </c>
      <c r="E66" s="31" t="s">
        <v>167</v>
      </c>
      <c r="F66" s="30" t="s">
        <v>87</v>
      </c>
      <c r="G66" s="30" t="s">
        <v>87</v>
      </c>
      <c r="H66" s="30" t="s">
        <v>87</v>
      </c>
      <c r="I66" s="32" t="s">
        <v>96</v>
      </c>
      <c r="J66" s="33" t="s">
        <v>89</v>
      </c>
      <c r="K66" s="33" t="s">
        <v>89</v>
      </c>
      <c r="L66" s="45" t="s">
        <v>406</v>
      </c>
      <c r="M66" s="36" t="s">
        <v>396</v>
      </c>
      <c r="N66" s="42">
        <v>2</v>
      </c>
      <c r="O66" s="34">
        <v>2</v>
      </c>
      <c r="P66" s="34">
        <v>3</v>
      </c>
      <c r="Q66" s="34">
        <v>1</v>
      </c>
      <c r="R66" s="34">
        <v>1</v>
      </c>
      <c r="S66" s="34">
        <f t="shared" si="3"/>
        <v>1.85</v>
      </c>
      <c r="T66" s="34">
        <v>3</v>
      </c>
      <c r="U66" s="34">
        <v>5</v>
      </c>
      <c r="V66" s="34">
        <f t="shared" si="18"/>
        <v>4.2</v>
      </c>
      <c r="W66" s="35">
        <f t="shared" si="11"/>
        <v>7.7700000000000005</v>
      </c>
      <c r="X66" s="39" t="str">
        <f t="shared" si="0"/>
        <v>M</v>
      </c>
      <c r="Y66" s="36" t="s">
        <v>314</v>
      </c>
      <c r="Z66" s="37" t="s">
        <v>131</v>
      </c>
      <c r="AA66" s="34">
        <v>9</v>
      </c>
      <c r="AB66" s="34">
        <v>0</v>
      </c>
      <c r="AC66" s="34">
        <f t="shared" si="1"/>
        <v>9</v>
      </c>
      <c r="AD66" s="38">
        <f t="shared" si="2"/>
        <v>0.1</v>
      </c>
      <c r="AE66" s="39" t="str">
        <f t="shared" si="6"/>
        <v>R</v>
      </c>
      <c r="AF66" s="40" t="s">
        <v>131</v>
      </c>
      <c r="AG66" s="40" t="s">
        <v>131</v>
      </c>
      <c r="AH66" s="40" t="s">
        <v>131</v>
      </c>
      <c r="AI66" s="40" t="s">
        <v>131</v>
      </c>
      <c r="AJ66" s="40" t="s">
        <v>131</v>
      </c>
      <c r="AK66" s="40" t="s">
        <v>131</v>
      </c>
      <c r="AL66" s="40" t="s">
        <v>131</v>
      </c>
      <c r="AM66" s="40" t="s">
        <v>131</v>
      </c>
      <c r="AN66" s="40" t="s">
        <v>131</v>
      </c>
      <c r="AO66" s="40" t="s">
        <v>131</v>
      </c>
      <c r="AP66" s="40" t="s">
        <v>131</v>
      </c>
      <c r="AQ66" s="40" t="s">
        <v>131</v>
      </c>
      <c r="AR66" s="40" t="s">
        <v>131</v>
      </c>
      <c r="AS66" s="40"/>
      <c r="AT66" s="40"/>
      <c r="AU66" s="40"/>
    </row>
    <row r="67" spans="1:47" s="63" customFormat="1" ht="160.19999999999999" customHeight="1" x14ac:dyDescent="0.3">
      <c r="A67" s="28">
        <v>64</v>
      </c>
      <c r="B67" s="35" t="s">
        <v>260</v>
      </c>
      <c r="C67" s="30" t="s">
        <v>163</v>
      </c>
      <c r="D67" s="31" t="s">
        <v>217</v>
      </c>
      <c r="E67" s="31" t="s">
        <v>167</v>
      </c>
      <c r="F67" s="30" t="s">
        <v>87</v>
      </c>
      <c r="G67" s="30" t="s">
        <v>87</v>
      </c>
      <c r="H67" s="30" t="s">
        <v>87</v>
      </c>
      <c r="I67" s="32" t="s">
        <v>96</v>
      </c>
      <c r="J67" s="33" t="s">
        <v>89</v>
      </c>
      <c r="K67" s="33" t="s">
        <v>89</v>
      </c>
      <c r="L67" s="45" t="s">
        <v>261</v>
      </c>
      <c r="M67" s="36" t="s">
        <v>397</v>
      </c>
      <c r="N67" s="42">
        <v>1</v>
      </c>
      <c r="O67" s="34">
        <v>3</v>
      </c>
      <c r="P67" s="34">
        <v>3</v>
      </c>
      <c r="Q67" s="34">
        <v>1</v>
      </c>
      <c r="R67" s="34">
        <v>1</v>
      </c>
      <c r="S67" s="34">
        <f t="shared" si="3"/>
        <v>1.5999999999999999</v>
      </c>
      <c r="T67" s="34">
        <v>3</v>
      </c>
      <c r="U67" s="34">
        <v>5</v>
      </c>
      <c r="V67" s="34">
        <f t="shared" si="18"/>
        <v>4.2</v>
      </c>
      <c r="W67" s="35">
        <f t="shared" si="11"/>
        <v>6.72</v>
      </c>
      <c r="X67" s="39" t="str">
        <f t="shared" si="0"/>
        <v>M</v>
      </c>
      <c r="Y67" s="36" t="s">
        <v>314</v>
      </c>
      <c r="Z67" s="37" t="s">
        <v>131</v>
      </c>
      <c r="AA67" s="34">
        <v>9</v>
      </c>
      <c r="AB67" s="34">
        <v>0</v>
      </c>
      <c r="AC67" s="34">
        <f t="shared" si="1"/>
        <v>9</v>
      </c>
      <c r="AD67" s="38">
        <f t="shared" si="2"/>
        <v>0.1</v>
      </c>
      <c r="AE67" s="39" t="str">
        <f t="shared" si="6"/>
        <v>R</v>
      </c>
      <c r="AF67" s="40" t="s">
        <v>131</v>
      </c>
      <c r="AG67" s="40" t="s">
        <v>131</v>
      </c>
      <c r="AH67" s="40" t="s">
        <v>131</v>
      </c>
      <c r="AI67" s="40" t="s">
        <v>131</v>
      </c>
      <c r="AJ67" s="40" t="s">
        <v>131</v>
      </c>
      <c r="AK67" s="40" t="s">
        <v>131</v>
      </c>
      <c r="AL67" s="40" t="s">
        <v>131</v>
      </c>
      <c r="AM67" s="40" t="s">
        <v>131</v>
      </c>
      <c r="AN67" s="40" t="s">
        <v>131</v>
      </c>
      <c r="AO67" s="40" t="s">
        <v>131</v>
      </c>
      <c r="AP67" s="40" t="s">
        <v>131</v>
      </c>
      <c r="AQ67" s="40" t="s">
        <v>131</v>
      </c>
      <c r="AR67" s="40" t="s">
        <v>131</v>
      </c>
      <c r="AS67" s="40"/>
      <c r="AT67" s="40"/>
      <c r="AU67" s="40"/>
    </row>
    <row r="68" spans="1:47" ht="172.8" customHeight="1" x14ac:dyDescent="0.3">
      <c r="A68" s="28">
        <v>65</v>
      </c>
      <c r="B68" s="52" t="s">
        <v>169</v>
      </c>
      <c r="C68" s="53" t="s">
        <v>141</v>
      </c>
      <c r="D68" s="54" t="s">
        <v>200</v>
      </c>
      <c r="E68" s="54" t="s">
        <v>142</v>
      </c>
      <c r="F68" s="53" t="s">
        <v>89</v>
      </c>
      <c r="G68" s="53" t="s">
        <v>37</v>
      </c>
      <c r="H68" s="53" t="s">
        <v>87</v>
      </c>
      <c r="I68" s="55" t="s">
        <v>96</v>
      </c>
      <c r="J68" s="56" t="s">
        <v>89</v>
      </c>
      <c r="K68" s="56" t="s">
        <v>89</v>
      </c>
      <c r="L68" s="45" t="s">
        <v>261</v>
      </c>
      <c r="M68" s="36" t="s">
        <v>143</v>
      </c>
      <c r="N68" s="57">
        <v>3</v>
      </c>
      <c r="O68" s="58">
        <v>5</v>
      </c>
      <c r="P68" s="58">
        <v>3</v>
      </c>
      <c r="Q68" s="34">
        <v>1</v>
      </c>
      <c r="R68" s="58">
        <v>3</v>
      </c>
      <c r="S68" s="34">
        <f t="shared" si="3"/>
        <v>2.9000000000000004</v>
      </c>
      <c r="T68" s="58">
        <v>3</v>
      </c>
      <c r="U68" s="58">
        <v>5</v>
      </c>
      <c r="V68" s="58">
        <f t="shared" si="18"/>
        <v>4.2</v>
      </c>
      <c r="W68" s="52">
        <f t="shared" si="11"/>
        <v>12.180000000000001</v>
      </c>
      <c r="X68" s="39" t="str">
        <f t="shared" ref="X68:X72" si="19">IF(W68="","",IF(W68&gt;16,"A",IF(W68&gt;5,"M",IF(W68&gt;2,"B","R"))))</f>
        <v>M</v>
      </c>
      <c r="Y68" s="59" t="s">
        <v>315</v>
      </c>
      <c r="Z68" s="60" t="s">
        <v>131</v>
      </c>
      <c r="AA68" s="58">
        <v>9</v>
      </c>
      <c r="AB68" s="58">
        <v>0</v>
      </c>
      <c r="AC68" s="58">
        <f t="shared" ref="AC68:AC72" si="20">AA68-AB68</f>
        <v>9</v>
      </c>
      <c r="AD68" s="61">
        <f t="shared" ref="AD68:AD72" si="21">IF(W68-AC68&gt;0.1,W68-AC68,IF(W68-AC68&lt;=0.1,0.1))</f>
        <v>3.1800000000000015</v>
      </c>
      <c r="AE68" s="39" t="str">
        <f t="shared" si="6"/>
        <v>B</v>
      </c>
      <c r="AF68" s="62" t="s">
        <v>131</v>
      </c>
      <c r="AG68" s="62" t="s">
        <v>131</v>
      </c>
      <c r="AH68" s="62" t="s">
        <v>131</v>
      </c>
      <c r="AI68" s="62" t="s">
        <v>131</v>
      </c>
      <c r="AJ68" s="62" t="s">
        <v>131</v>
      </c>
      <c r="AK68" s="62" t="s">
        <v>131</v>
      </c>
      <c r="AL68" s="62" t="s">
        <v>131</v>
      </c>
      <c r="AM68" s="62" t="s">
        <v>131</v>
      </c>
      <c r="AN68" s="62" t="s">
        <v>131</v>
      </c>
      <c r="AO68" s="62" t="s">
        <v>131</v>
      </c>
      <c r="AP68" s="62" t="s">
        <v>131</v>
      </c>
      <c r="AQ68" s="62" t="s">
        <v>131</v>
      </c>
      <c r="AR68" s="62" t="s">
        <v>131</v>
      </c>
      <c r="AS68" s="62"/>
      <c r="AT68" s="62"/>
      <c r="AU68" s="62"/>
    </row>
    <row r="69" spans="1:47" ht="172.8" customHeight="1" x14ac:dyDescent="0.3">
      <c r="A69" s="28">
        <v>66</v>
      </c>
      <c r="B69" s="35" t="s">
        <v>149</v>
      </c>
      <c r="C69" s="30" t="s">
        <v>229</v>
      </c>
      <c r="D69" s="31" t="s">
        <v>201</v>
      </c>
      <c r="E69" s="31" t="s">
        <v>150</v>
      </c>
      <c r="F69" s="30" t="s">
        <v>89</v>
      </c>
      <c r="G69" s="30" t="s">
        <v>338</v>
      </c>
      <c r="H69" s="30" t="s">
        <v>87</v>
      </c>
      <c r="I69" s="32" t="s">
        <v>96</v>
      </c>
      <c r="J69" s="33" t="s">
        <v>89</v>
      </c>
      <c r="K69" s="33" t="s">
        <v>89</v>
      </c>
      <c r="L69" s="45" t="s">
        <v>261</v>
      </c>
      <c r="M69" s="36" t="s">
        <v>345</v>
      </c>
      <c r="N69" s="42">
        <v>3</v>
      </c>
      <c r="O69" s="34">
        <v>5</v>
      </c>
      <c r="P69" s="34">
        <v>3</v>
      </c>
      <c r="Q69" s="34">
        <v>1</v>
      </c>
      <c r="R69" s="34">
        <v>5</v>
      </c>
      <c r="S69" s="34">
        <f t="shared" ref="S69:S72" si="22">(N69*$N$1)+(O69*$O$1)+(P69*$P$1)+(R69*$R$1)+(Q69*$Q$1)</f>
        <v>3.1000000000000005</v>
      </c>
      <c r="T69" s="34">
        <v>3</v>
      </c>
      <c r="U69" s="34">
        <v>5</v>
      </c>
      <c r="V69" s="34">
        <f t="shared" si="18"/>
        <v>4.2</v>
      </c>
      <c r="W69" s="35">
        <f t="shared" si="11"/>
        <v>13.020000000000003</v>
      </c>
      <c r="X69" s="39" t="str">
        <f t="shared" si="19"/>
        <v>M</v>
      </c>
      <c r="Y69" s="36" t="s">
        <v>316</v>
      </c>
      <c r="Z69" s="37" t="s">
        <v>131</v>
      </c>
      <c r="AA69" s="34">
        <v>9</v>
      </c>
      <c r="AB69" s="34">
        <v>0</v>
      </c>
      <c r="AC69" s="34">
        <f t="shared" si="20"/>
        <v>9</v>
      </c>
      <c r="AD69" s="38">
        <f t="shared" si="21"/>
        <v>4.0200000000000031</v>
      </c>
      <c r="AE69" s="39" t="str">
        <f t="shared" ref="AE69:AE72" si="23">IF(AD69="","",IF(AD69&gt;16,"A",IF(AD69&gt;5,"M",IF(AD69&gt;2,"B","R"))))</f>
        <v>B</v>
      </c>
      <c r="AF69" s="40" t="s">
        <v>131</v>
      </c>
      <c r="AG69" s="40" t="s">
        <v>131</v>
      </c>
      <c r="AH69" s="40" t="s">
        <v>131</v>
      </c>
      <c r="AI69" s="40" t="s">
        <v>131</v>
      </c>
      <c r="AJ69" s="40" t="s">
        <v>131</v>
      </c>
      <c r="AK69" s="40" t="s">
        <v>131</v>
      </c>
      <c r="AL69" s="40" t="s">
        <v>131</v>
      </c>
      <c r="AM69" s="40" t="s">
        <v>131</v>
      </c>
      <c r="AN69" s="40" t="s">
        <v>131</v>
      </c>
      <c r="AO69" s="40" t="s">
        <v>131</v>
      </c>
      <c r="AP69" s="40" t="s">
        <v>131</v>
      </c>
      <c r="AQ69" s="40" t="s">
        <v>131</v>
      </c>
      <c r="AR69" s="40" t="s">
        <v>131</v>
      </c>
      <c r="AS69" s="40"/>
      <c r="AT69" s="40"/>
      <c r="AU69" s="40"/>
    </row>
    <row r="70" spans="1:47" ht="172.8" customHeight="1" x14ac:dyDescent="0.3">
      <c r="A70" s="28">
        <v>67</v>
      </c>
      <c r="B70" s="35" t="s">
        <v>168</v>
      </c>
      <c r="C70" s="30" t="s">
        <v>147</v>
      </c>
      <c r="D70" s="31" t="s">
        <v>186</v>
      </c>
      <c r="E70" s="31" t="s">
        <v>142</v>
      </c>
      <c r="F70" s="30" t="s">
        <v>89</v>
      </c>
      <c r="G70" s="30" t="s">
        <v>37</v>
      </c>
      <c r="H70" s="30" t="s">
        <v>148</v>
      </c>
      <c r="I70" s="32" t="s">
        <v>96</v>
      </c>
      <c r="J70" s="33" t="s">
        <v>89</v>
      </c>
      <c r="K70" s="33" t="s">
        <v>89</v>
      </c>
      <c r="L70" s="45" t="s">
        <v>261</v>
      </c>
      <c r="M70" s="36" t="s">
        <v>346</v>
      </c>
      <c r="N70" s="42">
        <v>4</v>
      </c>
      <c r="O70" s="34">
        <v>5</v>
      </c>
      <c r="P70" s="34">
        <v>3</v>
      </c>
      <c r="Q70" s="34">
        <v>1</v>
      </c>
      <c r="R70" s="34">
        <v>3</v>
      </c>
      <c r="S70" s="34">
        <f t="shared" si="22"/>
        <v>3.3</v>
      </c>
      <c r="T70" s="34">
        <v>3</v>
      </c>
      <c r="U70" s="34">
        <v>5</v>
      </c>
      <c r="V70" s="34">
        <f t="shared" si="18"/>
        <v>4.2</v>
      </c>
      <c r="W70" s="35">
        <f t="shared" si="11"/>
        <v>13.86</v>
      </c>
      <c r="X70" s="39" t="str">
        <f t="shared" si="19"/>
        <v>M</v>
      </c>
      <c r="Y70" s="36" t="s">
        <v>317</v>
      </c>
      <c r="Z70" s="37" t="s">
        <v>131</v>
      </c>
      <c r="AA70" s="34">
        <v>10</v>
      </c>
      <c r="AB70" s="34">
        <v>0</v>
      </c>
      <c r="AC70" s="34">
        <f t="shared" si="20"/>
        <v>10</v>
      </c>
      <c r="AD70" s="38">
        <f t="shared" si="21"/>
        <v>3.8599999999999994</v>
      </c>
      <c r="AE70" s="39" t="str">
        <f t="shared" si="23"/>
        <v>B</v>
      </c>
      <c r="AF70" s="40" t="s">
        <v>131</v>
      </c>
      <c r="AG70" s="40" t="s">
        <v>131</v>
      </c>
      <c r="AH70" s="40" t="s">
        <v>131</v>
      </c>
      <c r="AI70" s="40" t="s">
        <v>131</v>
      </c>
      <c r="AJ70" s="40" t="s">
        <v>131</v>
      </c>
      <c r="AK70" s="40" t="s">
        <v>131</v>
      </c>
      <c r="AL70" s="40" t="s">
        <v>131</v>
      </c>
      <c r="AM70" s="40" t="s">
        <v>131</v>
      </c>
      <c r="AN70" s="40" t="s">
        <v>131</v>
      </c>
      <c r="AO70" s="40" t="s">
        <v>131</v>
      </c>
      <c r="AP70" s="40" t="s">
        <v>131</v>
      </c>
      <c r="AQ70" s="40" t="s">
        <v>131</v>
      </c>
      <c r="AR70" s="40" t="s">
        <v>131</v>
      </c>
      <c r="AS70" s="40"/>
      <c r="AT70" s="40"/>
      <c r="AU70" s="40"/>
    </row>
    <row r="71" spans="1:47" ht="172.8" customHeight="1" x14ac:dyDescent="0.3">
      <c r="A71" s="28">
        <v>68</v>
      </c>
      <c r="B71" s="35" t="s">
        <v>149</v>
      </c>
      <c r="C71" s="30" t="s">
        <v>227</v>
      </c>
      <c r="D71" s="31" t="s">
        <v>193</v>
      </c>
      <c r="E71" s="31" t="s">
        <v>150</v>
      </c>
      <c r="F71" s="30" t="s">
        <v>89</v>
      </c>
      <c r="G71" s="30" t="s">
        <v>338</v>
      </c>
      <c r="H71" s="30" t="s">
        <v>148</v>
      </c>
      <c r="I71" s="32" t="s">
        <v>96</v>
      </c>
      <c r="J71" s="33" t="s">
        <v>89</v>
      </c>
      <c r="K71" s="33" t="s">
        <v>89</v>
      </c>
      <c r="L71" s="45" t="s">
        <v>261</v>
      </c>
      <c r="M71" s="36" t="s">
        <v>151</v>
      </c>
      <c r="N71" s="42">
        <v>1</v>
      </c>
      <c r="O71" s="34">
        <v>3</v>
      </c>
      <c r="P71" s="34">
        <v>3</v>
      </c>
      <c r="Q71" s="34">
        <v>1</v>
      </c>
      <c r="R71" s="34">
        <v>5</v>
      </c>
      <c r="S71" s="34">
        <f t="shared" si="22"/>
        <v>1.9999999999999998</v>
      </c>
      <c r="T71" s="34">
        <v>3</v>
      </c>
      <c r="U71" s="34">
        <v>5</v>
      </c>
      <c r="V71" s="34">
        <f t="shared" si="18"/>
        <v>4.2</v>
      </c>
      <c r="W71" s="35">
        <f t="shared" si="11"/>
        <v>8.3999999999999986</v>
      </c>
      <c r="X71" s="39" t="str">
        <f t="shared" si="19"/>
        <v>M</v>
      </c>
      <c r="Y71" s="36" t="s">
        <v>318</v>
      </c>
      <c r="Z71" s="37" t="s">
        <v>131</v>
      </c>
      <c r="AA71" s="34">
        <v>9</v>
      </c>
      <c r="AB71" s="34">
        <v>0</v>
      </c>
      <c r="AC71" s="34">
        <f t="shared" si="20"/>
        <v>9</v>
      </c>
      <c r="AD71" s="38">
        <f t="shared" si="21"/>
        <v>0.1</v>
      </c>
      <c r="AE71" s="39" t="str">
        <f t="shared" si="23"/>
        <v>R</v>
      </c>
      <c r="AF71" s="40" t="s">
        <v>131</v>
      </c>
      <c r="AG71" s="40" t="s">
        <v>131</v>
      </c>
      <c r="AH71" s="40" t="s">
        <v>131</v>
      </c>
      <c r="AI71" s="40" t="s">
        <v>131</v>
      </c>
      <c r="AJ71" s="40" t="s">
        <v>131</v>
      </c>
      <c r="AK71" s="40" t="s">
        <v>131</v>
      </c>
      <c r="AL71" s="40" t="s">
        <v>131</v>
      </c>
      <c r="AM71" s="40" t="s">
        <v>131</v>
      </c>
      <c r="AN71" s="40" t="s">
        <v>131</v>
      </c>
      <c r="AO71" s="40" t="s">
        <v>131</v>
      </c>
      <c r="AP71" s="40" t="s">
        <v>131</v>
      </c>
      <c r="AQ71" s="40" t="s">
        <v>131</v>
      </c>
      <c r="AR71" s="40" t="s">
        <v>131</v>
      </c>
      <c r="AS71" s="40"/>
      <c r="AT71" s="40"/>
      <c r="AU71" s="40"/>
    </row>
    <row r="72" spans="1:47" ht="172.8" customHeight="1" x14ac:dyDescent="0.3">
      <c r="A72" s="28">
        <v>69</v>
      </c>
      <c r="B72" s="35" t="s">
        <v>149</v>
      </c>
      <c r="C72" s="30" t="s">
        <v>228</v>
      </c>
      <c r="D72" s="31" t="s">
        <v>181</v>
      </c>
      <c r="E72" s="31" t="s">
        <v>150</v>
      </c>
      <c r="F72" s="30" t="s">
        <v>89</v>
      </c>
      <c r="G72" s="30" t="s">
        <v>338</v>
      </c>
      <c r="H72" s="30" t="s">
        <v>148</v>
      </c>
      <c r="I72" s="32" t="s">
        <v>96</v>
      </c>
      <c r="J72" s="33" t="s">
        <v>89</v>
      </c>
      <c r="K72" s="33" t="s">
        <v>89</v>
      </c>
      <c r="L72" s="45" t="s">
        <v>261</v>
      </c>
      <c r="M72" s="36" t="s">
        <v>151</v>
      </c>
      <c r="N72" s="42">
        <v>1</v>
      </c>
      <c r="O72" s="34">
        <v>3</v>
      </c>
      <c r="P72" s="34">
        <v>3</v>
      </c>
      <c r="Q72" s="34">
        <v>1</v>
      </c>
      <c r="R72" s="34">
        <v>5</v>
      </c>
      <c r="S72" s="34">
        <f t="shared" si="22"/>
        <v>1.9999999999999998</v>
      </c>
      <c r="T72" s="34">
        <v>3</v>
      </c>
      <c r="U72" s="34">
        <v>5</v>
      </c>
      <c r="V72" s="34">
        <f t="shared" si="18"/>
        <v>4.2</v>
      </c>
      <c r="W72" s="35">
        <f t="shared" si="11"/>
        <v>8.3999999999999986</v>
      </c>
      <c r="X72" s="39" t="str">
        <f t="shared" si="19"/>
        <v>M</v>
      </c>
      <c r="Y72" s="36" t="s">
        <v>319</v>
      </c>
      <c r="Z72" s="37" t="s">
        <v>131</v>
      </c>
      <c r="AA72" s="34">
        <v>7</v>
      </c>
      <c r="AB72" s="34">
        <v>0</v>
      </c>
      <c r="AC72" s="34">
        <f t="shared" si="20"/>
        <v>7</v>
      </c>
      <c r="AD72" s="38">
        <f t="shared" si="21"/>
        <v>1.3999999999999986</v>
      </c>
      <c r="AE72" s="39" t="str">
        <f t="shared" si="23"/>
        <v>R</v>
      </c>
      <c r="AF72" s="43" t="s">
        <v>131</v>
      </c>
      <c r="AG72" s="43" t="s">
        <v>131</v>
      </c>
      <c r="AH72" s="43" t="s">
        <v>131</v>
      </c>
      <c r="AI72" s="43" t="s">
        <v>131</v>
      </c>
      <c r="AJ72" s="40" t="s">
        <v>218</v>
      </c>
      <c r="AK72" s="40" t="s">
        <v>231</v>
      </c>
      <c r="AL72" s="40" t="s">
        <v>144</v>
      </c>
      <c r="AM72" s="40" t="s">
        <v>219</v>
      </c>
      <c r="AN72" s="40" t="s">
        <v>398</v>
      </c>
      <c r="AO72" s="40" t="s">
        <v>170</v>
      </c>
      <c r="AP72" s="40" t="s">
        <v>399</v>
      </c>
      <c r="AQ72" s="40" t="s">
        <v>400</v>
      </c>
      <c r="AR72" s="40" t="s">
        <v>131</v>
      </c>
      <c r="AS72" s="40"/>
      <c r="AT72" s="40"/>
      <c r="AU72" s="40"/>
    </row>
  </sheetData>
  <autoFilter ref="A1:AU72" xr:uid="{98B8B4E3-1B4A-4F4F-8FCA-757CA41D7476}"/>
  <mergeCells count="4">
    <mergeCell ref="N2:AG2"/>
    <mergeCell ref="AH2:AR2"/>
    <mergeCell ref="AS2:AU2"/>
    <mergeCell ref="A2:M2"/>
  </mergeCells>
  <conditionalFormatting sqref="AH3:AI3 AE3">
    <cfRule type="colorScale" priority="419">
      <colorScale>
        <cfvo type="min"/>
        <cfvo type="percentile" val="50"/>
        <cfvo type="max"/>
        <color rgb="FF63BE7B"/>
        <color rgb="FFFFEB84"/>
        <color rgb="FFF8696B"/>
      </colorScale>
    </cfRule>
  </conditionalFormatting>
  <conditionalFormatting sqref="AD1 AD3">
    <cfRule type="colorScale" priority="418">
      <colorScale>
        <cfvo type="min"/>
        <cfvo type="percentile" val="50"/>
        <cfvo type="max"/>
        <color rgb="FF63BE7B"/>
        <color rgb="FFFFEB84"/>
        <color rgb="FFF8696B"/>
      </colorScale>
    </cfRule>
  </conditionalFormatting>
  <conditionalFormatting sqref="AD3">
    <cfRule type="colorScale" priority="420">
      <colorScale>
        <cfvo type="min"/>
        <cfvo type="percentile" val="50"/>
        <cfvo type="max"/>
        <color rgb="FF63BE7B"/>
        <color rgb="FFFFEB84"/>
        <color rgb="FFF8696B"/>
      </colorScale>
    </cfRule>
  </conditionalFormatting>
  <conditionalFormatting sqref="AD1">
    <cfRule type="colorScale" priority="421">
      <colorScale>
        <cfvo type="min"/>
        <cfvo type="percentile" val="50"/>
        <cfvo type="max"/>
        <color rgb="FF63BE7B"/>
        <color rgb="FFFFEB84"/>
        <color rgb="FFF8696B"/>
      </colorScale>
    </cfRule>
  </conditionalFormatting>
  <conditionalFormatting sqref="AD1">
    <cfRule type="colorScale" priority="422">
      <colorScale>
        <cfvo type="min"/>
        <cfvo type="percentile" val="50"/>
        <cfvo type="max"/>
        <color rgb="FF63BE7B"/>
        <color rgb="FFFFEB84"/>
        <color rgb="FFF8696B"/>
      </colorScale>
    </cfRule>
  </conditionalFormatting>
  <conditionalFormatting sqref="AD1">
    <cfRule type="colorScale" priority="423">
      <colorScale>
        <cfvo type="min"/>
        <cfvo type="percentile" val="50"/>
        <cfvo type="max"/>
        <color rgb="FF63BE7B"/>
        <color rgb="FFFFEB84"/>
        <color rgb="FFF8696B"/>
      </colorScale>
    </cfRule>
  </conditionalFormatting>
  <conditionalFormatting sqref="AD1">
    <cfRule type="colorScale" priority="424">
      <colorScale>
        <cfvo type="min"/>
        <cfvo type="percentile" val="50"/>
        <cfvo type="max"/>
        <color rgb="FF63BE7B"/>
        <color rgb="FFFFEB84"/>
        <color rgb="FFF8696B"/>
      </colorScale>
    </cfRule>
  </conditionalFormatting>
  <conditionalFormatting sqref="AD4:AD5">
    <cfRule type="colorScale" priority="414">
      <colorScale>
        <cfvo type="min"/>
        <cfvo type="percentile" val="50"/>
        <cfvo type="max"/>
        <color rgb="FF63BE7B"/>
        <color rgb="FFFFEB84"/>
        <color rgb="FFF8696B"/>
      </colorScale>
    </cfRule>
  </conditionalFormatting>
  <conditionalFormatting sqref="AD4:AD5">
    <cfRule type="colorScale" priority="413">
      <colorScale>
        <cfvo type="min"/>
        <cfvo type="percentile" val="50"/>
        <cfvo type="max"/>
        <color rgb="FF63BE7B"/>
        <color rgb="FFFFEB84"/>
        <color rgb="FFF8696B"/>
      </colorScale>
    </cfRule>
  </conditionalFormatting>
  <conditionalFormatting sqref="AD4:AD5">
    <cfRule type="colorScale" priority="412">
      <colorScale>
        <cfvo type="min"/>
        <cfvo type="percentile" val="50"/>
        <cfvo type="max"/>
        <color rgb="FF63BE7B"/>
        <color rgb="FFFFEB84"/>
        <color rgb="FFF8696B"/>
      </colorScale>
    </cfRule>
  </conditionalFormatting>
  <conditionalFormatting sqref="AD4:AD5">
    <cfRule type="colorScale" priority="411">
      <colorScale>
        <cfvo type="min"/>
        <cfvo type="percentile" val="50"/>
        <cfvo type="max"/>
        <color rgb="FF63BE7B"/>
        <color rgb="FFFFEB84"/>
        <color rgb="FFF8696B"/>
      </colorScale>
    </cfRule>
  </conditionalFormatting>
  <conditionalFormatting sqref="AD4:AD5">
    <cfRule type="colorScale" priority="417">
      <colorScale>
        <cfvo type="min"/>
        <cfvo type="percentile" val="50"/>
        <cfvo type="max"/>
        <color rgb="FF63BE7B"/>
        <color rgb="FFFFEB84"/>
        <color rgb="FFF8696B"/>
      </colorScale>
    </cfRule>
  </conditionalFormatting>
  <conditionalFormatting sqref="AD4:AD5">
    <cfRule type="colorScale" priority="410">
      <colorScale>
        <cfvo type="min"/>
        <cfvo type="percentile" val="50"/>
        <cfvo type="max"/>
        <color rgb="FF63BE7B"/>
        <color rgb="FFFFEB84"/>
        <color rgb="FFF8696B"/>
      </colorScale>
    </cfRule>
  </conditionalFormatting>
  <conditionalFormatting sqref="AD4:AD5">
    <cfRule type="colorScale" priority="409">
      <colorScale>
        <cfvo type="min"/>
        <cfvo type="percentile" val="50"/>
        <cfvo type="max"/>
        <color rgb="FF63BE7B"/>
        <color rgb="FFFFEB84"/>
        <color rgb="FFF8696B"/>
      </colorScale>
    </cfRule>
  </conditionalFormatting>
  <conditionalFormatting sqref="AD7">
    <cfRule type="colorScale" priority="405">
      <colorScale>
        <cfvo type="min"/>
        <cfvo type="percentile" val="50"/>
        <cfvo type="max"/>
        <color rgb="FF63BE7B"/>
        <color rgb="FFFFEB84"/>
        <color rgb="FFF8696B"/>
      </colorScale>
    </cfRule>
  </conditionalFormatting>
  <conditionalFormatting sqref="AD7">
    <cfRule type="colorScale" priority="404">
      <colorScale>
        <cfvo type="min"/>
        <cfvo type="percentile" val="50"/>
        <cfvo type="max"/>
        <color rgb="FF63BE7B"/>
        <color rgb="FFFFEB84"/>
        <color rgb="FFF8696B"/>
      </colorScale>
    </cfRule>
  </conditionalFormatting>
  <conditionalFormatting sqref="AD7">
    <cfRule type="colorScale" priority="403">
      <colorScale>
        <cfvo type="min"/>
        <cfvo type="percentile" val="50"/>
        <cfvo type="max"/>
        <color rgb="FF63BE7B"/>
        <color rgb="FFFFEB84"/>
        <color rgb="FFF8696B"/>
      </colorScale>
    </cfRule>
  </conditionalFormatting>
  <conditionalFormatting sqref="AD7">
    <cfRule type="colorScale" priority="402">
      <colorScale>
        <cfvo type="min"/>
        <cfvo type="percentile" val="50"/>
        <cfvo type="max"/>
        <color rgb="FF63BE7B"/>
        <color rgb="FFFFEB84"/>
        <color rgb="FFF8696B"/>
      </colorScale>
    </cfRule>
  </conditionalFormatting>
  <conditionalFormatting sqref="AD7">
    <cfRule type="colorScale" priority="408">
      <colorScale>
        <cfvo type="min"/>
        <cfvo type="percentile" val="50"/>
        <cfvo type="max"/>
        <color rgb="FF63BE7B"/>
        <color rgb="FFFFEB84"/>
        <color rgb="FFF8696B"/>
      </colorScale>
    </cfRule>
  </conditionalFormatting>
  <conditionalFormatting sqref="AD6">
    <cfRule type="colorScale" priority="398">
      <colorScale>
        <cfvo type="min"/>
        <cfvo type="percentile" val="50"/>
        <cfvo type="max"/>
        <color rgb="FF63BE7B"/>
        <color rgb="FFFFEB84"/>
        <color rgb="FFF8696B"/>
      </colorScale>
    </cfRule>
  </conditionalFormatting>
  <conditionalFormatting sqref="AD6">
    <cfRule type="colorScale" priority="397">
      <colorScale>
        <cfvo type="min"/>
        <cfvo type="percentile" val="50"/>
        <cfvo type="max"/>
        <color rgb="FF63BE7B"/>
        <color rgb="FFFFEB84"/>
        <color rgb="FFF8696B"/>
      </colorScale>
    </cfRule>
  </conditionalFormatting>
  <conditionalFormatting sqref="AD6">
    <cfRule type="colorScale" priority="396">
      <colorScale>
        <cfvo type="min"/>
        <cfvo type="percentile" val="50"/>
        <cfvo type="max"/>
        <color rgb="FF63BE7B"/>
        <color rgb="FFFFEB84"/>
        <color rgb="FFF8696B"/>
      </colorScale>
    </cfRule>
  </conditionalFormatting>
  <conditionalFormatting sqref="AD6">
    <cfRule type="colorScale" priority="395">
      <colorScale>
        <cfvo type="min"/>
        <cfvo type="percentile" val="50"/>
        <cfvo type="max"/>
        <color rgb="FF63BE7B"/>
        <color rgb="FFFFEB84"/>
        <color rgb="FFF8696B"/>
      </colorScale>
    </cfRule>
  </conditionalFormatting>
  <conditionalFormatting sqref="AD6">
    <cfRule type="colorScale" priority="401">
      <colorScale>
        <cfvo type="min"/>
        <cfvo type="percentile" val="50"/>
        <cfvo type="max"/>
        <color rgb="FF63BE7B"/>
        <color rgb="FFFFEB84"/>
        <color rgb="FFF8696B"/>
      </colorScale>
    </cfRule>
  </conditionalFormatting>
  <conditionalFormatting sqref="AD6:AD7">
    <cfRule type="colorScale" priority="392">
      <colorScale>
        <cfvo type="min"/>
        <cfvo type="percentile" val="50"/>
        <cfvo type="max"/>
        <color rgb="FF63BE7B"/>
        <color rgb="FFFFEB84"/>
        <color rgb="FFF8696B"/>
      </colorScale>
    </cfRule>
  </conditionalFormatting>
  <conditionalFormatting sqref="AD6:AD7">
    <cfRule type="colorScale" priority="391">
      <colorScale>
        <cfvo type="min"/>
        <cfvo type="percentile" val="50"/>
        <cfvo type="max"/>
        <color rgb="FF63BE7B"/>
        <color rgb="FFFFEB84"/>
        <color rgb="FFF8696B"/>
      </colorScale>
    </cfRule>
  </conditionalFormatting>
  <conditionalFormatting sqref="AD8:AD9">
    <cfRule type="colorScale" priority="387">
      <colorScale>
        <cfvo type="min"/>
        <cfvo type="percentile" val="50"/>
        <cfvo type="max"/>
        <color rgb="FF63BE7B"/>
        <color rgb="FFFFEB84"/>
        <color rgb="FFF8696B"/>
      </colorScale>
    </cfRule>
  </conditionalFormatting>
  <conditionalFormatting sqref="AD8:AD9">
    <cfRule type="colorScale" priority="386">
      <colorScale>
        <cfvo type="min"/>
        <cfvo type="percentile" val="50"/>
        <cfvo type="max"/>
        <color rgb="FF63BE7B"/>
        <color rgb="FFFFEB84"/>
        <color rgb="FFF8696B"/>
      </colorScale>
    </cfRule>
  </conditionalFormatting>
  <conditionalFormatting sqref="AD8:AD9">
    <cfRule type="colorScale" priority="385">
      <colorScale>
        <cfvo type="min"/>
        <cfvo type="percentile" val="50"/>
        <cfvo type="max"/>
        <color rgb="FF63BE7B"/>
        <color rgb="FFFFEB84"/>
        <color rgb="FFF8696B"/>
      </colorScale>
    </cfRule>
  </conditionalFormatting>
  <conditionalFormatting sqref="AD8:AD9">
    <cfRule type="colorScale" priority="384">
      <colorScale>
        <cfvo type="min"/>
        <cfvo type="percentile" val="50"/>
        <cfvo type="max"/>
        <color rgb="FF63BE7B"/>
        <color rgb="FFFFEB84"/>
        <color rgb="FFF8696B"/>
      </colorScale>
    </cfRule>
  </conditionalFormatting>
  <conditionalFormatting sqref="AD8:AD9">
    <cfRule type="colorScale" priority="390">
      <colorScale>
        <cfvo type="min"/>
        <cfvo type="percentile" val="50"/>
        <cfvo type="max"/>
        <color rgb="FF63BE7B"/>
        <color rgb="FFFFEB84"/>
        <color rgb="FFF8696B"/>
      </colorScale>
    </cfRule>
  </conditionalFormatting>
  <conditionalFormatting sqref="AD8:AD9">
    <cfRule type="colorScale" priority="383">
      <colorScale>
        <cfvo type="min"/>
        <cfvo type="percentile" val="50"/>
        <cfvo type="max"/>
        <color rgb="FF63BE7B"/>
        <color rgb="FFFFEB84"/>
        <color rgb="FFF8696B"/>
      </colorScale>
    </cfRule>
  </conditionalFormatting>
  <conditionalFormatting sqref="AD8:AD9">
    <cfRule type="colorScale" priority="382">
      <colorScale>
        <cfvo type="min"/>
        <cfvo type="percentile" val="50"/>
        <cfvo type="max"/>
        <color rgb="FF63BE7B"/>
        <color rgb="FFFFEB84"/>
        <color rgb="FFF8696B"/>
      </colorScale>
    </cfRule>
  </conditionalFormatting>
  <conditionalFormatting sqref="AD10:AD11">
    <cfRule type="colorScale" priority="378">
      <colorScale>
        <cfvo type="min"/>
        <cfvo type="percentile" val="50"/>
        <cfvo type="max"/>
        <color rgb="FF63BE7B"/>
        <color rgb="FFFFEB84"/>
        <color rgb="FFF8696B"/>
      </colorScale>
    </cfRule>
  </conditionalFormatting>
  <conditionalFormatting sqref="AD10:AD11">
    <cfRule type="colorScale" priority="377">
      <colorScale>
        <cfvo type="min"/>
        <cfvo type="percentile" val="50"/>
        <cfvo type="max"/>
        <color rgb="FF63BE7B"/>
        <color rgb="FFFFEB84"/>
        <color rgb="FFF8696B"/>
      </colorScale>
    </cfRule>
  </conditionalFormatting>
  <conditionalFormatting sqref="AD10:AD11">
    <cfRule type="colorScale" priority="376">
      <colorScale>
        <cfvo type="min"/>
        <cfvo type="percentile" val="50"/>
        <cfvo type="max"/>
        <color rgb="FF63BE7B"/>
        <color rgb="FFFFEB84"/>
        <color rgb="FFF8696B"/>
      </colorScale>
    </cfRule>
  </conditionalFormatting>
  <conditionalFormatting sqref="AD10:AD11">
    <cfRule type="colorScale" priority="375">
      <colorScale>
        <cfvo type="min"/>
        <cfvo type="percentile" val="50"/>
        <cfvo type="max"/>
        <color rgb="FF63BE7B"/>
        <color rgb="FFFFEB84"/>
        <color rgb="FFF8696B"/>
      </colorScale>
    </cfRule>
  </conditionalFormatting>
  <conditionalFormatting sqref="AD10:AD11">
    <cfRule type="colorScale" priority="381">
      <colorScale>
        <cfvo type="min"/>
        <cfvo type="percentile" val="50"/>
        <cfvo type="max"/>
        <color rgb="FF63BE7B"/>
        <color rgb="FFFFEB84"/>
        <color rgb="FFF8696B"/>
      </colorScale>
    </cfRule>
  </conditionalFormatting>
  <conditionalFormatting sqref="AD10:AD11">
    <cfRule type="colorScale" priority="374">
      <colorScale>
        <cfvo type="min"/>
        <cfvo type="percentile" val="50"/>
        <cfvo type="max"/>
        <color rgb="FF63BE7B"/>
        <color rgb="FFFFEB84"/>
        <color rgb="FFF8696B"/>
      </colorScale>
    </cfRule>
  </conditionalFormatting>
  <conditionalFormatting sqref="AD10:AD11">
    <cfRule type="colorScale" priority="373">
      <colorScale>
        <cfvo type="min"/>
        <cfvo type="percentile" val="50"/>
        <cfvo type="max"/>
        <color rgb="FF63BE7B"/>
        <color rgb="FFFFEB84"/>
        <color rgb="FFF8696B"/>
      </colorScale>
    </cfRule>
  </conditionalFormatting>
  <conditionalFormatting sqref="AD12:AD13">
    <cfRule type="colorScale" priority="369">
      <colorScale>
        <cfvo type="min"/>
        <cfvo type="percentile" val="50"/>
        <cfvo type="max"/>
        <color rgb="FF63BE7B"/>
        <color rgb="FFFFEB84"/>
        <color rgb="FFF8696B"/>
      </colorScale>
    </cfRule>
  </conditionalFormatting>
  <conditionalFormatting sqref="AD12:AD13">
    <cfRule type="colorScale" priority="368">
      <colorScale>
        <cfvo type="min"/>
        <cfvo type="percentile" val="50"/>
        <cfvo type="max"/>
        <color rgb="FF63BE7B"/>
        <color rgb="FFFFEB84"/>
        <color rgb="FFF8696B"/>
      </colorScale>
    </cfRule>
  </conditionalFormatting>
  <conditionalFormatting sqref="AD12:AD13">
    <cfRule type="colorScale" priority="367">
      <colorScale>
        <cfvo type="min"/>
        <cfvo type="percentile" val="50"/>
        <cfvo type="max"/>
        <color rgb="FF63BE7B"/>
        <color rgb="FFFFEB84"/>
        <color rgb="FFF8696B"/>
      </colorScale>
    </cfRule>
  </conditionalFormatting>
  <conditionalFormatting sqref="AD12:AD13">
    <cfRule type="colorScale" priority="366">
      <colorScale>
        <cfvo type="min"/>
        <cfvo type="percentile" val="50"/>
        <cfvo type="max"/>
        <color rgb="FF63BE7B"/>
        <color rgb="FFFFEB84"/>
        <color rgb="FFF8696B"/>
      </colorScale>
    </cfRule>
  </conditionalFormatting>
  <conditionalFormatting sqref="AD12:AD13">
    <cfRule type="colorScale" priority="372">
      <colorScale>
        <cfvo type="min"/>
        <cfvo type="percentile" val="50"/>
        <cfvo type="max"/>
        <color rgb="FF63BE7B"/>
        <color rgb="FFFFEB84"/>
        <color rgb="FFF8696B"/>
      </colorScale>
    </cfRule>
  </conditionalFormatting>
  <conditionalFormatting sqref="AD12:AD13">
    <cfRule type="colorScale" priority="365">
      <colorScale>
        <cfvo type="min"/>
        <cfvo type="percentile" val="50"/>
        <cfvo type="max"/>
        <color rgb="FF63BE7B"/>
        <color rgb="FFFFEB84"/>
        <color rgb="FFF8696B"/>
      </colorScale>
    </cfRule>
  </conditionalFormatting>
  <conditionalFormatting sqref="AD12:AD13">
    <cfRule type="colorScale" priority="364">
      <colorScale>
        <cfvo type="min"/>
        <cfvo type="percentile" val="50"/>
        <cfvo type="max"/>
        <color rgb="FF63BE7B"/>
        <color rgb="FFFFEB84"/>
        <color rgb="FFF8696B"/>
      </colorScale>
    </cfRule>
  </conditionalFormatting>
  <conditionalFormatting sqref="AD14:AD15">
    <cfRule type="colorScale" priority="360">
      <colorScale>
        <cfvo type="min"/>
        <cfvo type="percentile" val="50"/>
        <cfvo type="max"/>
        <color rgb="FF63BE7B"/>
        <color rgb="FFFFEB84"/>
        <color rgb="FFF8696B"/>
      </colorScale>
    </cfRule>
  </conditionalFormatting>
  <conditionalFormatting sqref="AD14:AD15">
    <cfRule type="colorScale" priority="359">
      <colorScale>
        <cfvo type="min"/>
        <cfvo type="percentile" val="50"/>
        <cfvo type="max"/>
        <color rgb="FF63BE7B"/>
        <color rgb="FFFFEB84"/>
        <color rgb="FFF8696B"/>
      </colorScale>
    </cfRule>
  </conditionalFormatting>
  <conditionalFormatting sqref="AD14:AD15">
    <cfRule type="colorScale" priority="358">
      <colorScale>
        <cfvo type="min"/>
        <cfvo type="percentile" val="50"/>
        <cfvo type="max"/>
        <color rgb="FF63BE7B"/>
        <color rgb="FFFFEB84"/>
        <color rgb="FFF8696B"/>
      </colorScale>
    </cfRule>
  </conditionalFormatting>
  <conditionalFormatting sqref="AD14:AD15">
    <cfRule type="colorScale" priority="357">
      <colorScale>
        <cfvo type="min"/>
        <cfvo type="percentile" val="50"/>
        <cfvo type="max"/>
        <color rgb="FF63BE7B"/>
        <color rgb="FFFFEB84"/>
        <color rgb="FFF8696B"/>
      </colorScale>
    </cfRule>
  </conditionalFormatting>
  <conditionalFormatting sqref="AD14:AD15">
    <cfRule type="colorScale" priority="363">
      <colorScale>
        <cfvo type="min"/>
        <cfvo type="percentile" val="50"/>
        <cfvo type="max"/>
        <color rgb="FF63BE7B"/>
        <color rgb="FFFFEB84"/>
        <color rgb="FFF8696B"/>
      </colorScale>
    </cfRule>
  </conditionalFormatting>
  <conditionalFormatting sqref="AD14:AD15">
    <cfRule type="colorScale" priority="356">
      <colorScale>
        <cfvo type="min"/>
        <cfvo type="percentile" val="50"/>
        <cfvo type="max"/>
        <color rgb="FF63BE7B"/>
        <color rgb="FFFFEB84"/>
        <color rgb="FFF8696B"/>
      </colorScale>
    </cfRule>
  </conditionalFormatting>
  <conditionalFormatting sqref="AD14:AD15">
    <cfRule type="colorScale" priority="355">
      <colorScale>
        <cfvo type="min"/>
        <cfvo type="percentile" val="50"/>
        <cfvo type="max"/>
        <color rgb="FF63BE7B"/>
        <color rgb="FFFFEB84"/>
        <color rgb="FFF8696B"/>
      </colorScale>
    </cfRule>
  </conditionalFormatting>
  <conditionalFormatting sqref="AD16:AD17">
    <cfRule type="colorScale" priority="351">
      <colorScale>
        <cfvo type="min"/>
        <cfvo type="percentile" val="50"/>
        <cfvo type="max"/>
        <color rgb="FF63BE7B"/>
        <color rgb="FFFFEB84"/>
        <color rgb="FFF8696B"/>
      </colorScale>
    </cfRule>
  </conditionalFormatting>
  <conditionalFormatting sqref="AD16:AD17">
    <cfRule type="colorScale" priority="350">
      <colorScale>
        <cfvo type="min"/>
        <cfvo type="percentile" val="50"/>
        <cfvo type="max"/>
        <color rgb="FF63BE7B"/>
        <color rgb="FFFFEB84"/>
        <color rgb="FFF8696B"/>
      </colorScale>
    </cfRule>
  </conditionalFormatting>
  <conditionalFormatting sqref="AD16:AD17">
    <cfRule type="colorScale" priority="349">
      <colorScale>
        <cfvo type="min"/>
        <cfvo type="percentile" val="50"/>
        <cfvo type="max"/>
        <color rgb="FF63BE7B"/>
        <color rgb="FFFFEB84"/>
        <color rgb="FFF8696B"/>
      </colorScale>
    </cfRule>
  </conditionalFormatting>
  <conditionalFormatting sqref="AD16:AD17">
    <cfRule type="colorScale" priority="348">
      <colorScale>
        <cfvo type="min"/>
        <cfvo type="percentile" val="50"/>
        <cfvo type="max"/>
        <color rgb="FF63BE7B"/>
        <color rgb="FFFFEB84"/>
        <color rgb="FFF8696B"/>
      </colorScale>
    </cfRule>
  </conditionalFormatting>
  <conditionalFormatting sqref="AD16:AD17">
    <cfRule type="colorScale" priority="354">
      <colorScale>
        <cfvo type="min"/>
        <cfvo type="percentile" val="50"/>
        <cfvo type="max"/>
        <color rgb="FF63BE7B"/>
        <color rgb="FFFFEB84"/>
        <color rgb="FFF8696B"/>
      </colorScale>
    </cfRule>
  </conditionalFormatting>
  <conditionalFormatting sqref="AD16:AD17">
    <cfRule type="colorScale" priority="347">
      <colorScale>
        <cfvo type="min"/>
        <cfvo type="percentile" val="50"/>
        <cfvo type="max"/>
        <color rgb="FF63BE7B"/>
        <color rgb="FFFFEB84"/>
        <color rgb="FFF8696B"/>
      </colorScale>
    </cfRule>
  </conditionalFormatting>
  <conditionalFormatting sqref="AD16:AD17">
    <cfRule type="colorScale" priority="346">
      <colorScale>
        <cfvo type="min"/>
        <cfvo type="percentile" val="50"/>
        <cfvo type="max"/>
        <color rgb="FF63BE7B"/>
        <color rgb="FFFFEB84"/>
        <color rgb="FFF8696B"/>
      </colorScale>
    </cfRule>
  </conditionalFormatting>
  <conditionalFormatting sqref="AD4:AD17">
    <cfRule type="colorScale" priority="345">
      <colorScale>
        <cfvo type="min"/>
        <cfvo type="percentile" val="50"/>
        <cfvo type="max"/>
        <color rgb="FF63BE7B"/>
        <color rgb="FFFFEB84"/>
        <color rgb="FFF8696B"/>
      </colorScale>
    </cfRule>
  </conditionalFormatting>
  <conditionalFormatting sqref="AD18:AD20">
    <cfRule type="colorScale" priority="341">
      <colorScale>
        <cfvo type="min"/>
        <cfvo type="percentile" val="50"/>
        <cfvo type="max"/>
        <color rgb="FF63BE7B"/>
        <color rgb="FFFFEB84"/>
        <color rgb="FFF8696B"/>
      </colorScale>
    </cfRule>
  </conditionalFormatting>
  <conditionalFormatting sqref="AD18:AD20">
    <cfRule type="colorScale" priority="340">
      <colorScale>
        <cfvo type="min"/>
        <cfvo type="percentile" val="50"/>
        <cfvo type="max"/>
        <color rgb="FF63BE7B"/>
        <color rgb="FFFFEB84"/>
        <color rgb="FFF8696B"/>
      </colorScale>
    </cfRule>
  </conditionalFormatting>
  <conditionalFormatting sqref="AD18:AD20">
    <cfRule type="colorScale" priority="339">
      <colorScale>
        <cfvo type="min"/>
        <cfvo type="percentile" val="50"/>
        <cfvo type="max"/>
        <color rgb="FF63BE7B"/>
        <color rgb="FFFFEB84"/>
        <color rgb="FFF8696B"/>
      </colorScale>
    </cfRule>
  </conditionalFormatting>
  <conditionalFormatting sqref="AD18:AD20">
    <cfRule type="colorScale" priority="338">
      <colorScale>
        <cfvo type="min"/>
        <cfvo type="percentile" val="50"/>
        <cfvo type="max"/>
        <color rgb="FF63BE7B"/>
        <color rgb="FFFFEB84"/>
        <color rgb="FFF8696B"/>
      </colorScale>
    </cfRule>
  </conditionalFormatting>
  <conditionalFormatting sqref="AD18:AD20">
    <cfRule type="colorScale" priority="344">
      <colorScale>
        <cfvo type="min"/>
        <cfvo type="percentile" val="50"/>
        <cfvo type="max"/>
        <color rgb="FF63BE7B"/>
        <color rgb="FFFFEB84"/>
        <color rgb="FFF8696B"/>
      </colorScale>
    </cfRule>
  </conditionalFormatting>
  <conditionalFormatting sqref="AD18:AD20">
    <cfRule type="colorScale" priority="337">
      <colorScale>
        <cfvo type="min"/>
        <cfvo type="percentile" val="50"/>
        <cfvo type="max"/>
        <color rgb="FF63BE7B"/>
        <color rgb="FFFFEB84"/>
        <color rgb="FFF8696B"/>
      </colorScale>
    </cfRule>
  </conditionalFormatting>
  <conditionalFormatting sqref="AD18:AD20">
    <cfRule type="colorScale" priority="336">
      <colorScale>
        <cfvo type="min"/>
        <cfvo type="percentile" val="50"/>
        <cfvo type="max"/>
        <color rgb="FF63BE7B"/>
        <color rgb="FFFFEB84"/>
        <color rgb="FFF8696B"/>
      </colorScale>
    </cfRule>
  </conditionalFormatting>
  <conditionalFormatting sqref="AD18:AD20">
    <cfRule type="colorScale" priority="335">
      <colorScale>
        <cfvo type="min"/>
        <cfvo type="percentile" val="50"/>
        <cfvo type="max"/>
        <color rgb="FF63BE7B"/>
        <color rgb="FFFFEB84"/>
        <color rgb="FFF8696B"/>
      </colorScale>
    </cfRule>
  </conditionalFormatting>
  <conditionalFormatting sqref="AD22">
    <cfRule type="colorScale" priority="323">
      <colorScale>
        <cfvo type="min"/>
        <cfvo type="percentile" val="50"/>
        <cfvo type="max"/>
        <color rgb="FF63BE7B"/>
        <color rgb="FFFFEB84"/>
        <color rgb="FFF8696B"/>
      </colorScale>
    </cfRule>
  </conditionalFormatting>
  <conditionalFormatting sqref="AD22">
    <cfRule type="colorScale" priority="322">
      <colorScale>
        <cfvo type="min"/>
        <cfvo type="percentile" val="50"/>
        <cfvo type="max"/>
        <color rgb="FF63BE7B"/>
        <color rgb="FFFFEB84"/>
        <color rgb="FFF8696B"/>
      </colorScale>
    </cfRule>
  </conditionalFormatting>
  <conditionalFormatting sqref="AD22">
    <cfRule type="colorScale" priority="321">
      <colorScale>
        <cfvo type="min"/>
        <cfvo type="percentile" val="50"/>
        <cfvo type="max"/>
        <color rgb="FF63BE7B"/>
        <color rgb="FFFFEB84"/>
        <color rgb="FFF8696B"/>
      </colorScale>
    </cfRule>
  </conditionalFormatting>
  <conditionalFormatting sqref="AD22">
    <cfRule type="colorScale" priority="326">
      <colorScale>
        <cfvo type="min"/>
        <cfvo type="percentile" val="50"/>
        <cfvo type="max"/>
        <color rgb="FF63BE7B"/>
        <color rgb="FFFFEB84"/>
        <color rgb="FFF8696B"/>
      </colorScale>
    </cfRule>
  </conditionalFormatting>
  <conditionalFormatting sqref="AD22">
    <cfRule type="colorScale" priority="320">
      <colorScale>
        <cfvo type="min"/>
        <cfvo type="percentile" val="50"/>
        <cfvo type="max"/>
        <color rgb="FF63BE7B"/>
        <color rgb="FFFFEB84"/>
        <color rgb="FFF8696B"/>
      </colorScale>
    </cfRule>
  </conditionalFormatting>
  <conditionalFormatting sqref="AD21:AD22">
    <cfRule type="colorScale" priority="315">
      <colorScale>
        <cfvo type="min"/>
        <cfvo type="percentile" val="50"/>
        <cfvo type="max"/>
        <color rgb="FF63BE7B"/>
        <color rgb="FFFFEB84"/>
        <color rgb="FFF8696B"/>
      </colorScale>
    </cfRule>
  </conditionalFormatting>
  <conditionalFormatting sqref="AD21">
    <cfRule type="colorScale" priority="329">
      <colorScale>
        <cfvo type="min"/>
        <cfvo type="percentile" val="50"/>
        <cfvo type="max"/>
        <color rgb="FF63BE7B"/>
        <color rgb="FFFFEB84"/>
        <color rgb="FFF8696B"/>
      </colorScale>
    </cfRule>
  </conditionalFormatting>
  <conditionalFormatting sqref="AD21">
    <cfRule type="colorScale" priority="330">
      <colorScale>
        <cfvo type="min"/>
        <cfvo type="percentile" val="50"/>
        <cfvo type="max"/>
        <color rgb="FF63BE7B"/>
        <color rgb="FFFFEB84"/>
        <color rgb="FFF8696B"/>
      </colorScale>
    </cfRule>
  </conditionalFormatting>
  <conditionalFormatting sqref="AD21">
    <cfRule type="colorScale" priority="331">
      <colorScale>
        <cfvo type="min"/>
        <cfvo type="percentile" val="50"/>
        <cfvo type="max"/>
        <color rgb="FF63BE7B"/>
        <color rgb="FFFFEB84"/>
        <color rgb="FFF8696B"/>
      </colorScale>
    </cfRule>
  </conditionalFormatting>
  <conditionalFormatting sqref="AD21:AD22">
    <cfRule type="colorScale" priority="332">
      <colorScale>
        <cfvo type="min"/>
        <cfvo type="percentile" val="50"/>
        <cfvo type="max"/>
        <color rgb="FF63BE7B"/>
        <color rgb="FFFFEB84"/>
        <color rgb="FFF8696B"/>
      </colorScale>
    </cfRule>
  </conditionalFormatting>
  <conditionalFormatting sqref="AD21:AD22">
    <cfRule type="colorScale" priority="333">
      <colorScale>
        <cfvo type="min"/>
        <cfvo type="percentile" val="50"/>
        <cfvo type="max"/>
        <color rgb="FF63BE7B"/>
        <color rgb="FFFFEB84"/>
        <color rgb="FFF8696B"/>
      </colorScale>
    </cfRule>
  </conditionalFormatting>
  <conditionalFormatting sqref="AD21">
    <cfRule type="colorScale" priority="334">
      <colorScale>
        <cfvo type="min"/>
        <cfvo type="percentile" val="50"/>
        <cfvo type="max"/>
        <color rgb="FF63BE7B"/>
        <color rgb="FFFFEB84"/>
        <color rgb="FFF8696B"/>
      </colorScale>
    </cfRule>
  </conditionalFormatting>
  <conditionalFormatting sqref="AD23:AD24">
    <cfRule type="colorScale" priority="309">
      <colorScale>
        <cfvo type="min"/>
        <cfvo type="percentile" val="50"/>
        <cfvo type="max"/>
        <color rgb="FF63BE7B"/>
        <color rgb="FFFFEB84"/>
        <color rgb="FFF8696B"/>
      </colorScale>
    </cfRule>
  </conditionalFormatting>
  <conditionalFormatting sqref="AD23:AD24">
    <cfRule type="colorScale" priority="308">
      <colorScale>
        <cfvo type="min"/>
        <cfvo type="percentile" val="50"/>
        <cfvo type="max"/>
        <color rgb="FF63BE7B"/>
        <color rgb="FFFFEB84"/>
        <color rgb="FFF8696B"/>
      </colorScale>
    </cfRule>
  </conditionalFormatting>
  <conditionalFormatting sqref="AD23:AD24">
    <cfRule type="colorScale" priority="307">
      <colorScale>
        <cfvo type="min"/>
        <cfvo type="percentile" val="50"/>
        <cfvo type="max"/>
        <color rgb="FF63BE7B"/>
        <color rgb="FFFFEB84"/>
        <color rgb="FFF8696B"/>
      </colorScale>
    </cfRule>
  </conditionalFormatting>
  <conditionalFormatting sqref="AD23:AD24">
    <cfRule type="colorScale" priority="312">
      <colorScale>
        <cfvo type="min"/>
        <cfvo type="percentile" val="50"/>
        <cfvo type="max"/>
        <color rgb="FF63BE7B"/>
        <color rgb="FFFFEB84"/>
        <color rgb="FFF8696B"/>
      </colorScale>
    </cfRule>
  </conditionalFormatting>
  <conditionalFormatting sqref="AD23:AD24">
    <cfRule type="colorScale" priority="306">
      <colorScale>
        <cfvo type="min"/>
        <cfvo type="percentile" val="50"/>
        <cfvo type="max"/>
        <color rgb="FF63BE7B"/>
        <color rgb="FFFFEB84"/>
        <color rgb="FFF8696B"/>
      </colorScale>
    </cfRule>
  </conditionalFormatting>
  <conditionalFormatting sqref="AD23:AD24">
    <cfRule type="colorScale" priority="301">
      <colorScale>
        <cfvo type="min"/>
        <cfvo type="percentile" val="50"/>
        <cfvo type="max"/>
        <color rgb="FF63BE7B"/>
        <color rgb="FFFFEB84"/>
        <color rgb="FFF8696B"/>
      </colorScale>
    </cfRule>
  </conditionalFormatting>
  <conditionalFormatting sqref="AD23:AD24">
    <cfRule type="colorScale" priority="313">
      <colorScale>
        <cfvo type="min"/>
        <cfvo type="percentile" val="50"/>
        <cfvo type="max"/>
        <color rgb="FF63BE7B"/>
        <color rgb="FFFFEB84"/>
        <color rgb="FFF8696B"/>
      </colorScale>
    </cfRule>
  </conditionalFormatting>
  <conditionalFormatting sqref="AD23:AD24">
    <cfRule type="colorScale" priority="314">
      <colorScale>
        <cfvo type="min"/>
        <cfvo type="percentile" val="50"/>
        <cfvo type="max"/>
        <color rgb="FF63BE7B"/>
        <color rgb="FFFFEB84"/>
        <color rgb="FFF8696B"/>
      </colorScale>
    </cfRule>
  </conditionalFormatting>
  <conditionalFormatting sqref="AD25">
    <cfRule type="colorScale" priority="295">
      <colorScale>
        <cfvo type="min"/>
        <cfvo type="percentile" val="50"/>
        <cfvo type="max"/>
        <color rgb="FF63BE7B"/>
        <color rgb="FFFFEB84"/>
        <color rgb="FFF8696B"/>
      </colorScale>
    </cfRule>
  </conditionalFormatting>
  <conditionalFormatting sqref="AD25">
    <cfRule type="colorScale" priority="294">
      <colorScale>
        <cfvo type="min"/>
        <cfvo type="percentile" val="50"/>
        <cfvo type="max"/>
        <color rgb="FF63BE7B"/>
        <color rgb="FFFFEB84"/>
        <color rgb="FFF8696B"/>
      </colorScale>
    </cfRule>
  </conditionalFormatting>
  <conditionalFormatting sqref="AD25">
    <cfRule type="colorScale" priority="293">
      <colorScale>
        <cfvo type="min"/>
        <cfvo type="percentile" val="50"/>
        <cfvo type="max"/>
        <color rgb="FF63BE7B"/>
        <color rgb="FFFFEB84"/>
        <color rgb="FFF8696B"/>
      </colorScale>
    </cfRule>
  </conditionalFormatting>
  <conditionalFormatting sqref="AD25">
    <cfRule type="colorScale" priority="298">
      <colorScale>
        <cfvo type="min"/>
        <cfvo type="percentile" val="50"/>
        <cfvo type="max"/>
        <color rgb="FF63BE7B"/>
        <color rgb="FFFFEB84"/>
        <color rgb="FFF8696B"/>
      </colorScale>
    </cfRule>
  </conditionalFormatting>
  <conditionalFormatting sqref="AD25">
    <cfRule type="colorScale" priority="292">
      <colorScale>
        <cfvo type="min"/>
        <cfvo type="percentile" val="50"/>
        <cfvo type="max"/>
        <color rgb="FF63BE7B"/>
        <color rgb="FFFFEB84"/>
        <color rgb="FFF8696B"/>
      </colorScale>
    </cfRule>
  </conditionalFormatting>
  <conditionalFormatting sqref="AD25">
    <cfRule type="colorScale" priority="289">
      <colorScale>
        <cfvo type="min"/>
        <cfvo type="percentile" val="50"/>
        <cfvo type="max"/>
        <color rgb="FF63BE7B"/>
        <color rgb="FFFFEB84"/>
        <color rgb="FFF8696B"/>
      </colorScale>
    </cfRule>
  </conditionalFormatting>
  <conditionalFormatting sqref="AD25">
    <cfRule type="colorScale" priority="299">
      <colorScale>
        <cfvo type="min"/>
        <cfvo type="percentile" val="50"/>
        <cfvo type="max"/>
        <color rgb="FF63BE7B"/>
        <color rgb="FFFFEB84"/>
        <color rgb="FFF8696B"/>
      </colorScale>
    </cfRule>
  </conditionalFormatting>
  <conditionalFormatting sqref="AD25">
    <cfRule type="colorScale" priority="300">
      <colorScale>
        <cfvo type="min"/>
        <cfvo type="percentile" val="50"/>
        <cfvo type="max"/>
        <color rgb="FF63BE7B"/>
        <color rgb="FFFFEB84"/>
        <color rgb="FFF8696B"/>
      </colorScale>
    </cfRule>
  </conditionalFormatting>
  <conditionalFormatting sqref="AD26:AD27">
    <cfRule type="colorScale" priority="280">
      <colorScale>
        <cfvo type="min"/>
        <cfvo type="percentile" val="50"/>
        <cfvo type="max"/>
        <color rgb="FF63BE7B"/>
        <color rgb="FFFFEB84"/>
        <color rgb="FFF8696B"/>
      </colorScale>
    </cfRule>
  </conditionalFormatting>
  <conditionalFormatting sqref="AD26:AD27">
    <cfRule type="colorScale" priority="283">
      <colorScale>
        <cfvo type="min"/>
        <cfvo type="percentile" val="50"/>
        <cfvo type="max"/>
        <color rgb="FF63BE7B"/>
        <color rgb="FFFFEB84"/>
        <color rgb="FFF8696B"/>
      </colorScale>
    </cfRule>
  </conditionalFormatting>
  <conditionalFormatting sqref="AD26:AD27">
    <cfRule type="colorScale" priority="284">
      <colorScale>
        <cfvo type="min"/>
        <cfvo type="percentile" val="50"/>
        <cfvo type="max"/>
        <color rgb="FF63BE7B"/>
        <color rgb="FFFFEB84"/>
        <color rgb="FFF8696B"/>
      </colorScale>
    </cfRule>
  </conditionalFormatting>
  <conditionalFormatting sqref="AD26:AD27">
    <cfRule type="colorScale" priority="285">
      <colorScale>
        <cfvo type="min"/>
        <cfvo type="percentile" val="50"/>
        <cfvo type="max"/>
        <color rgb="FF63BE7B"/>
        <color rgb="FFFFEB84"/>
        <color rgb="FFF8696B"/>
      </colorScale>
    </cfRule>
  </conditionalFormatting>
  <conditionalFormatting sqref="AD26:AD27">
    <cfRule type="colorScale" priority="286">
      <colorScale>
        <cfvo type="min"/>
        <cfvo type="percentile" val="50"/>
        <cfvo type="max"/>
        <color rgb="FF63BE7B"/>
        <color rgb="FFFFEB84"/>
        <color rgb="FFF8696B"/>
      </colorScale>
    </cfRule>
  </conditionalFormatting>
  <conditionalFormatting sqref="AD26:AD27">
    <cfRule type="colorScale" priority="287">
      <colorScale>
        <cfvo type="min"/>
        <cfvo type="percentile" val="50"/>
        <cfvo type="max"/>
        <color rgb="FF63BE7B"/>
        <color rgb="FFFFEB84"/>
        <color rgb="FFF8696B"/>
      </colorScale>
    </cfRule>
  </conditionalFormatting>
  <conditionalFormatting sqref="AD26:AD27">
    <cfRule type="colorScale" priority="288">
      <colorScale>
        <cfvo type="min"/>
        <cfvo type="percentile" val="50"/>
        <cfvo type="max"/>
        <color rgb="FF63BE7B"/>
        <color rgb="FFFFEB84"/>
        <color rgb="FFF8696B"/>
      </colorScale>
    </cfRule>
  </conditionalFormatting>
  <conditionalFormatting sqref="AD28:AD29">
    <cfRule type="colorScale" priority="269">
      <colorScale>
        <cfvo type="min"/>
        <cfvo type="percentile" val="50"/>
        <cfvo type="max"/>
        <color rgb="FF63BE7B"/>
        <color rgb="FFFFEB84"/>
        <color rgb="FFF8696B"/>
      </colorScale>
    </cfRule>
  </conditionalFormatting>
  <conditionalFormatting sqref="AD28:AD29">
    <cfRule type="colorScale" priority="274">
      <colorScale>
        <cfvo type="min"/>
        <cfvo type="percentile" val="50"/>
        <cfvo type="max"/>
        <color rgb="FF63BE7B"/>
        <color rgb="FFFFEB84"/>
        <color rgb="FFF8696B"/>
      </colorScale>
    </cfRule>
  </conditionalFormatting>
  <conditionalFormatting sqref="AD28:AD29">
    <cfRule type="colorScale" priority="275">
      <colorScale>
        <cfvo type="min"/>
        <cfvo type="percentile" val="50"/>
        <cfvo type="max"/>
        <color rgb="FF63BE7B"/>
        <color rgb="FFFFEB84"/>
        <color rgb="FFF8696B"/>
      </colorScale>
    </cfRule>
  </conditionalFormatting>
  <conditionalFormatting sqref="AD28:AD29">
    <cfRule type="colorScale" priority="276">
      <colorScale>
        <cfvo type="min"/>
        <cfvo type="percentile" val="50"/>
        <cfvo type="max"/>
        <color rgb="FF63BE7B"/>
        <color rgb="FFFFEB84"/>
        <color rgb="FFF8696B"/>
      </colorScale>
    </cfRule>
  </conditionalFormatting>
  <conditionalFormatting sqref="AD28:AD29">
    <cfRule type="colorScale" priority="277">
      <colorScale>
        <cfvo type="min"/>
        <cfvo type="percentile" val="50"/>
        <cfvo type="max"/>
        <color rgb="FF63BE7B"/>
        <color rgb="FFFFEB84"/>
        <color rgb="FFF8696B"/>
      </colorScale>
    </cfRule>
  </conditionalFormatting>
  <conditionalFormatting sqref="AD28:AD29">
    <cfRule type="colorScale" priority="278">
      <colorScale>
        <cfvo type="min"/>
        <cfvo type="percentile" val="50"/>
        <cfvo type="max"/>
        <color rgb="FF63BE7B"/>
        <color rgb="FFFFEB84"/>
        <color rgb="FFF8696B"/>
      </colorScale>
    </cfRule>
  </conditionalFormatting>
  <conditionalFormatting sqref="AD28:AD29">
    <cfRule type="colorScale" priority="279">
      <colorScale>
        <cfvo type="min"/>
        <cfvo type="percentile" val="50"/>
        <cfvo type="max"/>
        <color rgb="FF63BE7B"/>
        <color rgb="FFFFEB84"/>
        <color rgb="FFF8696B"/>
      </colorScale>
    </cfRule>
  </conditionalFormatting>
  <conditionalFormatting sqref="AD30:AD31">
    <cfRule type="colorScale" priority="260">
      <colorScale>
        <cfvo type="min"/>
        <cfvo type="percentile" val="50"/>
        <cfvo type="max"/>
        <color rgb="FF63BE7B"/>
        <color rgb="FFFFEB84"/>
        <color rgb="FFF8696B"/>
      </colorScale>
    </cfRule>
  </conditionalFormatting>
  <conditionalFormatting sqref="AD30:AD31">
    <cfRule type="colorScale" priority="263">
      <colorScale>
        <cfvo type="min"/>
        <cfvo type="percentile" val="50"/>
        <cfvo type="max"/>
        <color rgb="FF63BE7B"/>
        <color rgb="FFFFEB84"/>
        <color rgb="FFF8696B"/>
      </colorScale>
    </cfRule>
  </conditionalFormatting>
  <conditionalFormatting sqref="AD30:AD31">
    <cfRule type="colorScale" priority="264">
      <colorScale>
        <cfvo type="min"/>
        <cfvo type="percentile" val="50"/>
        <cfvo type="max"/>
        <color rgb="FF63BE7B"/>
        <color rgb="FFFFEB84"/>
        <color rgb="FFF8696B"/>
      </colorScale>
    </cfRule>
  </conditionalFormatting>
  <conditionalFormatting sqref="AD30:AD31">
    <cfRule type="colorScale" priority="265">
      <colorScale>
        <cfvo type="min"/>
        <cfvo type="percentile" val="50"/>
        <cfvo type="max"/>
        <color rgb="FF63BE7B"/>
        <color rgb="FFFFEB84"/>
        <color rgb="FFF8696B"/>
      </colorScale>
    </cfRule>
  </conditionalFormatting>
  <conditionalFormatting sqref="AD30:AD31">
    <cfRule type="colorScale" priority="266">
      <colorScale>
        <cfvo type="min"/>
        <cfvo type="percentile" val="50"/>
        <cfvo type="max"/>
        <color rgb="FF63BE7B"/>
        <color rgb="FFFFEB84"/>
        <color rgb="FFF8696B"/>
      </colorScale>
    </cfRule>
  </conditionalFormatting>
  <conditionalFormatting sqref="AD30:AD31">
    <cfRule type="colorScale" priority="267">
      <colorScale>
        <cfvo type="min"/>
        <cfvo type="percentile" val="50"/>
        <cfvo type="max"/>
        <color rgb="FF63BE7B"/>
        <color rgb="FFFFEB84"/>
        <color rgb="FFF8696B"/>
      </colorScale>
    </cfRule>
  </conditionalFormatting>
  <conditionalFormatting sqref="AD30:AD31">
    <cfRule type="colorScale" priority="268">
      <colorScale>
        <cfvo type="min"/>
        <cfvo type="percentile" val="50"/>
        <cfvo type="max"/>
        <color rgb="FF63BE7B"/>
        <color rgb="FFFFEB84"/>
        <color rgb="FFF8696B"/>
      </colorScale>
    </cfRule>
  </conditionalFormatting>
  <conditionalFormatting sqref="AD32:AD33">
    <cfRule type="colorScale" priority="251">
      <colorScale>
        <cfvo type="min"/>
        <cfvo type="percentile" val="50"/>
        <cfvo type="max"/>
        <color rgb="FF63BE7B"/>
        <color rgb="FFFFEB84"/>
        <color rgb="FFF8696B"/>
      </colorScale>
    </cfRule>
  </conditionalFormatting>
  <conditionalFormatting sqref="AD32:AD33">
    <cfRule type="colorScale" priority="254">
      <colorScale>
        <cfvo type="min"/>
        <cfvo type="percentile" val="50"/>
        <cfvo type="max"/>
        <color rgb="FF63BE7B"/>
        <color rgb="FFFFEB84"/>
        <color rgb="FFF8696B"/>
      </colorScale>
    </cfRule>
  </conditionalFormatting>
  <conditionalFormatting sqref="AD32:AD33">
    <cfRule type="colorScale" priority="255">
      <colorScale>
        <cfvo type="min"/>
        <cfvo type="percentile" val="50"/>
        <cfvo type="max"/>
        <color rgb="FF63BE7B"/>
        <color rgb="FFFFEB84"/>
        <color rgb="FFF8696B"/>
      </colorScale>
    </cfRule>
  </conditionalFormatting>
  <conditionalFormatting sqref="AD32:AD33">
    <cfRule type="colorScale" priority="256">
      <colorScale>
        <cfvo type="min"/>
        <cfvo type="percentile" val="50"/>
        <cfvo type="max"/>
        <color rgb="FF63BE7B"/>
        <color rgb="FFFFEB84"/>
        <color rgb="FFF8696B"/>
      </colorScale>
    </cfRule>
  </conditionalFormatting>
  <conditionalFormatting sqref="AD32:AD33">
    <cfRule type="colorScale" priority="257">
      <colorScale>
        <cfvo type="min"/>
        <cfvo type="percentile" val="50"/>
        <cfvo type="max"/>
        <color rgb="FF63BE7B"/>
        <color rgb="FFFFEB84"/>
        <color rgb="FFF8696B"/>
      </colorScale>
    </cfRule>
  </conditionalFormatting>
  <conditionalFormatting sqref="AD32:AD33">
    <cfRule type="colorScale" priority="258">
      <colorScale>
        <cfvo type="min"/>
        <cfvo type="percentile" val="50"/>
        <cfvo type="max"/>
        <color rgb="FF63BE7B"/>
        <color rgb="FFFFEB84"/>
        <color rgb="FFF8696B"/>
      </colorScale>
    </cfRule>
  </conditionalFormatting>
  <conditionalFormatting sqref="AD32:AD33">
    <cfRule type="colorScale" priority="259">
      <colorScale>
        <cfvo type="min"/>
        <cfvo type="percentile" val="50"/>
        <cfvo type="max"/>
        <color rgb="FF63BE7B"/>
        <color rgb="FFFFEB84"/>
        <color rgb="FFF8696B"/>
      </colorScale>
    </cfRule>
  </conditionalFormatting>
  <conditionalFormatting sqref="AD34:AD35">
    <cfRule type="colorScale" priority="240">
      <colorScale>
        <cfvo type="min"/>
        <cfvo type="percentile" val="50"/>
        <cfvo type="max"/>
        <color rgb="FF63BE7B"/>
        <color rgb="FFFFEB84"/>
        <color rgb="FFF8696B"/>
      </colorScale>
    </cfRule>
  </conditionalFormatting>
  <conditionalFormatting sqref="AD34:AD35">
    <cfRule type="colorScale" priority="245">
      <colorScale>
        <cfvo type="min"/>
        <cfvo type="percentile" val="50"/>
        <cfvo type="max"/>
        <color rgb="FF63BE7B"/>
        <color rgb="FFFFEB84"/>
        <color rgb="FFF8696B"/>
      </colorScale>
    </cfRule>
  </conditionalFormatting>
  <conditionalFormatting sqref="AD34:AD35">
    <cfRule type="colorScale" priority="246">
      <colorScale>
        <cfvo type="min"/>
        <cfvo type="percentile" val="50"/>
        <cfvo type="max"/>
        <color rgb="FF63BE7B"/>
        <color rgb="FFFFEB84"/>
        <color rgb="FFF8696B"/>
      </colorScale>
    </cfRule>
  </conditionalFormatting>
  <conditionalFormatting sqref="AD34:AD35">
    <cfRule type="colorScale" priority="247">
      <colorScale>
        <cfvo type="min"/>
        <cfvo type="percentile" val="50"/>
        <cfvo type="max"/>
        <color rgb="FF63BE7B"/>
        <color rgb="FFFFEB84"/>
        <color rgb="FFF8696B"/>
      </colorScale>
    </cfRule>
  </conditionalFormatting>
  <conditionalFormatting sqref="AD34:AD35">
    <cfRule type="colorScale" priority="248">
      <colorScale>
        <cfvo type="min"/>
        <cfvo type="percentile" val="50"/>
        <cfvo type="max"/>
        <color rgb="FF63BE7B"/>
        <color rgb="FFFFEB84"/>
        <color rgb="FFF8696B"/>
      </colorScale>
    </cfRule>
  </conditionalFormatting>
  <conditionalFormatting sqref="AD34:AD35">
    <cfRule type="colorScale" priority="249">
      <colorScale>
        <cfvo type="min"/>
        <cfvo type="percentile" val="50"/>
        <cfvo type="max"/>
        <color rgb="FF63BE7B"/>
        <color rgb="FFFFEB84"/>
        <color rgb="FFF8696B"/>
      </colorScale>
    </cfRule>
  </conditionalFormatting>
  <conditionalFormatting sqref="AD34:AD35">
    <cfRule type="colorScale" priority="250">
      <colorScale>
        <cfvo type="min"/>
        <cfvo type="percentile" val="50"/>
        <cfvo type="max"/>
        <color rgb="FF63BE7B"/>
        <color rgb="FFFFEB84"/>
        <color rgb="FFF8696B"/>
      </colorScale>
    </cfRule>
  </conditionalFormatting>
  <conditionalFormatting sqref="AD36:AD37">
    <cfRule type="colorScale" priority="231">
      <colorScale>
        <cfvo type="min"/>
        <cfvo type="percentile" val="50"/>
        <cfvo type="max"/>
        <color rgb="FF63BE7B"/>
        <color rgb="FFFFEB84"/>
        <color rgb="FFF8696B"/>
      </colorScale>
    </cfRule>
  </conditionalFormatting>
  <conditionalFormatting sqref="AD36:AD37">
    <cfRule type="colorScale" priority="234">
      <colorScale>
        <cfvo type="min"/>
        <cfvo type="percentile" val="50"/>
        <cfvo type="max"/>
        <color rgb="FF63BE7B"/>
        <color rgb="FFFFEB84"/>
        <color rgb="FFF8696B"/>
      </colorScale>
    </cfRule>
  </conditionalFormatting>
  <conditionalFormatting sqref="AD36:AD37">
    <cfRule type="colorScale" priority="235">
      <colorScale>
        <cfvo type="min"/>
        <cfvo type="percentile" val="50"/>
        <cfvo type="max"/>
        <color rgb="FF63BE7B"/>
        <color rgb="FFFFEB84"/>
        <color rgb="FFF8696B"/>
      </colorScale>
    </cfRule>
  </conditionalFormatting>
  <conditionalFormatting sqref="AD36:AD37">
    <cfRule type="colorScale" priority="236">
      <colorScale>
        <cfvo type="min"/>
        <cfvo type="percentile" val="50"/>
        <cfvo type="max"/>
        <color rgb="FF63BE7B"/>
        <color rgb="FFFFEB84"/>
        <color rgb="FFF8696B"/>
      </colorScale>
    </cfRule>
  </conditionalFormatting>
  <conditionalFormatting sqref="AD36:AD37">
    <cfRule type="colorScale" priority="237">
      <colorScale>
        <cfvo type="min"/>
        <cfvo type="percentile" val="50"/>
        <cfvo type="max"/>
        <color rgb="FF63BE7B"/>
        <color rgb="FFFFEB84"/>
        <color rgb="FFF8696B"/>
      </colorScale>
    </cfRule>
  </conditionalFormatting>
  <conditionalFormatting sqref="AD36:AD37">
    <cfRule type="colorScale" priority="238">
      <colorScale>
        <cfvo type="min"/>
        <cfvo type="percentile" val="50"/>
        <cfvo type="max"/>
        <color rgb="FF63BE7B"/>
        <color rgb="FFFFEB84"/>
        <color rgb="FFF8696B"/>
      </colorScale>
    </cfRule>
  </conditionalFormatting>
  <conditionalFormatting sqref="AD36:AD37">
    <cfRule type="colorScale" priority="239">
      <colorScale>
        <cfvo type="min"/>
        <cfvo type="percentile" val="50"/>
        <cfvo type="max"/>
        <color rgb="FF63BE7B"/>
        <color rgb="FFFFEB84"/>
        <color rgb="FFF8696B"/>
      </colorScale>
    </cfRule>
  </conditionalFormatting>
  <conditionalFormatting sqref="AD38:AD39">
    <cfRule type="colorScale" priority="222">
      <colorScale>
        <cfvo type="min"/>
        <cfvo type="percentile" val="50"/>
        <cfvo type="max"/>
        <color rgb="FF63BE7B"/>
        <color rgb="FFFFEB84"/>
        <color rgb="FFF8696B"/>
      </colorScale>
    </cfRule>
  </conditionalFormatting>
  <conditionalFormatting sqref="AD38:AD39">
    <cfRule type="colorScale" priority="225">
      <colorScale>
        <cfvo type="min"/>
        <cfvo type="percentile" val="50"/>
        <cfvo type="max"/>
        <color rgb="FF63BE7B"/>
        <color rgb="FFFFEB84"/>
        <color rgb="FFF8696B"/>
      </colorScale>
    </cfRule>
  </conditionalFormatting>
  <conditionalFormatting sqref="AD38:AD39">
    <cfRule type="colorScale" priority="226">
      <colorScale>
        <cfvo type="min"/>
        <cfvo type="percentile" val="50"/>
        <cfvo type="max"/>
        <color rgb="FF63BE7B"/>
        <color rgb="FFFFEB84"/>
        <color rgb="FFF8696B"/>
      </colorScale>
    </cfRule>
  </conditionalFormatting>
  <conditionalFormatting sqref="AD38:AD39">
    <cfRule type="colorScale" priority="227">
      <colorScale>
        <cfvo type="min"/>
        <cfvo type="percentile" val="50"/>
        <cfvo type="max"/>
        <color rgb="FF63BE7B"/>
        <color rgb="FFFFEB84"/>
        <color rgb="FFF8696B"/>
      </colorScale>
    </cfRule>
  </conditionalFormatting>
  <conditionalFormatting sqref="AD38:AD39">
    <cfRule type="colorScale" priority="228">
      <colorScale>
        <cfvo type="min"/>
        <cfvo type="percentile" val="50"/>
        <cfvo type="max"/>
        <color rgb="FF63BE7B"/>
        <color rgb="FFFFEB84"/>
        <color rgb="FFF8696B"/>
      </colorScale>
    </cfRule>
  </conditionalFormatting>
  <conditionalFormatting sqref="AD38:AD39">
    <cfRule type="colorScale" priority="229">
      <colorScale>
        <cfvo type="min"/>
        <cfvo type="percentile" val="50"/>
        <cfvo type="max"/>
        <color rgb="FF63BE7B"/>
        <color rgb="FFFFEB84"/>
        <color rgb="FFF8696B"/>
      </colorScale>
    </cfRule>
  </conditionalFormatting>
  <conditionalFormatting sqref="AD38:AD39">
    <cfRule type="colorScale" priority="230">
      <colorScale>
        <cfvo type="min"/>
        <cfvo type="percentile" val="50"/>
        <cfvo type="max"/>
        <color rgb="FF63BE7B"/>
        <color rgb="FFFFEB84"/>
        <color rgb="FFF8696B"/>
      </colorScale>
    </cfRule>
  </conditionalFormatting>
  <conditionalFormatting sqref="AD41:AD42">
    <cfRule type="colorScale" priority="204">
      <colorScale>
        <cfvo type="min"/>
        <cfvo type="percentile" val="50"/>
        <cfvo type="max"/>
        <color rgb="FF63BE7B"/>
        <color rgb="FFFFEB84"/>
        <color rgb="FFF8696B"/>
      </colorScale>
    </cfRule>
  </conditionalFormatting>
  <conditionalFormatting sqref="AD41:AD42">
    <cfRule type="colorScale" priority="207">
      <colorScale>
        <cfvo type="min"/>
        <cfvo type="percentile" val="50"/>
        <cfvo type="max"/>
        <color rgb="FF63BE7B"/>
        <color rgb="FFFFEB84"/>
        <color rgb="FFF8696B"/>
      </colorScale>
    </cfRule>
  </conditionalFormatting>
  <conditionalFormatting sqref="AD41:AD42">
    <cfRule type="colorScale" priority="208">
      <colorScale>
        <cfvo type="min"/>
        <cfvo type="percentile" val="50"/>
        <cfvo type="max"/>
        <color rgb="FF63BE7B"/>
        <color rgb="FFFFEB84"/>
        <color rgb="FFF8696B"/>
      </colorScale>
    </cfRule>
  </conditionalFormatting>
  <conditionalFormatting sqref="AD41:AD42">
    <cfRule type="colorScale" priority="209">
      <colorScale>
        <cfvo type="min"/>
        <cfvo type="percentile" val="50"/>
        <cfvo type="max"/>
        <color rgb="FF63BE7B"/>
        <color rgb="FFFFEB84"/>
        <color rgb="FFF8696B"/>
      </colorScale>
    </cfRule>
  </conditionalFormatting>
  <conditionalFormatting sqref="AD41:AD42">
    <cfRule type="colorScale" priority="210">
      <colorScale>
        <cfvo type="min"/>
        <cfvo type="percentile" val="50"/>
        <cfvo type="max"/>
        <color rgb="FF63BE7B"/>
        <color rgb="FFFFEB84"/>
        <color rgb="FFF8696B"/>
      </colorScale>
    </cfRule>
  </conditionalFormatting>
  <conditionalFormatting sqref="AD41:AD42">
    <cfRule type="colorScale" priority="211">
      <colorScale>
        <cfvo type="min"/>
        <cfvo type="percentile" val="50"/>
        <cfvo type="max"/>
        <color rgb="FF63BE7B"/>
        <color rgb="FFFFEB84"/>
        <color rgb="FFF8696B"/>
      </colorScale>
    </cfRule>
  </conditionalFormatting>
  <conditionalFormatting sqref="AD41:AD42">
    <cfRule type="colorScale" priority="212">
      <colorScale>
        <cfvo type="min"/>
        <cfvo type="percentile" val="50"/>
        <cfvo type="max"/>
        <color rgb="FF63BE7B"/>
        <color rgb="FFFFEB84"/>
        <color rgb="FFF8696B"/>
      </colorScale>
    </cfRule>
  </conditionalFormatting>
  <conditionalFormatting sqref="AD49">
    <cfRule type="colorScale" priority="185">
      <colorScale>
        <cfvo type="min"/>
        <cfvo type="percentile" val="50"/>
        <cfvo type="max"/>
        <color rgb="FF63BE7B"/>
        <color rgb="FFFFEB84"/>
        <color rgb="FFF8696B"/>
      </colorScale>
    </cfRule>
  </conditionalFormatting>
  <conditionalFormatting sqref="AD49">
    <cfRule type="colorScale" priority="190">
      <colorScale>
        <cfvo type="min"/>
        <cfvo type="percentile" val="50"/>
        <cfvo type="max"/>
        <color rgb="FF63BE7B"/>
        <color rgb="FFFFEB84"/>
        <color rgb="FFF8696B"/>
      </colorScale>
    </cfRule>
  </conditionalFormatting>
  <conditionalFormatting sqref="AD49">
    <cfRule type="colorScale" priority="191">
      <colorScale>
        <cfvo type="min"/>
        <cfvo type="percentile" val="50"/>
        <cfvo type="max"/>
        <color rgb="FF63BE7B"/>
        <color rgb="FFFFEB84"/>
        <color rgb="FFF8696B"/>
      </colorScale>
    </cfRule>
  </conditionalFormatting>
  <conditionalFormatting sqref="AD49">
    <cfRule type="colorScale" priority="192">
      <colorScale>
        <cfvo type="min"/>
        <cfvo type="percentile" val="50"/>
        <cfvo type="max"/>
        <color rgb="FF63BE7B"/>
        <color rgb="FFFFEB84"/>
        <color rgb="FFF8696B"/>
      </colorScale>
    </cfRule>
  </conditionalFormatting>
  <conditionalFormatting sqref="AD49">
    <cfRule type="colorScale" priority="193">
      <colorScale>
        <cfvo type="min"/>
        <cfvo type="percentile" val="50"/>
        <cfvo type="max"/>
        <color rgb="FF63BE7B"/>
        <color rgb="FFFFEB84"/>
        <color rgb="FFF8696B"/>
      </colorScale>
    </cfRule>
  </conditionalFormatting>
  <conditionalFormatting sqref="AD49">
    <cfRule type="colorScale" priority="194">
      <colorScale>
        <cfvo type="min"/>
        <cfvo type="percentile" val="50"/>
        <cfvo type="max"/>
        <color rgb="FF63BE7B"/>
        <color rgb="FFFFEB84"/>
        <color rgb="FFF8696B"/>
      </colorScale>
    </cfRule>
  </conditionalFormatting>
  <conditionalFormatting sqref="AD53">
    <cfRule type="colorScale" priority="177">
      <colorScale>
        <cfvo type="min"/>
        <cfvo type="percentile" val="50"/>
        <cfvo type="max"/>
        <color rgb="FF63BE7B"/>
        <color rgb="FFFFEB84"/>
        <color rgb="FFF8696B"/>
      </colorScale>
    </cfRule>
  </conditionalFormatting>
  <conditionalFormatting sqref="AD58">
    <cfRule type="colorScale" priority="171">
      <colorScale>
        <cfvo type="min"/>
        <cfvo type="percentile" val="50"/>
        <cfvo type="max"/>
        <color rgb="FF63BE7B"/>
        <color rgb="FFFFEB84"/>
        <color rgb="FFF8696B"/>
      </colorScale>
    </cfRule>
  </conditionalFormatting>
  <conditionalFormatting sqref="AD54">
    <cfRule type="colorScale" priority="165">
      <colorScale>
        <cfvo type="min"/>
        <cfvo type="percentile" val="50"/>
        <cfvo type="max"/>
        <color rgb="FF63BE7B"/>
        <color rgb="FFFFEB84"/>
        <color rgb="FFF8696B"/>
      </colorScale>
    </cfRule>
  </conditionalFormatting>
  <conditionalFormatting sqref="AD54">
    <cfRule type="colorScale" priority="164">
      <colorScale>
        <cfvo type="min"/>
        <cfvo type="percentile" val="50"/>
        <cfvo type="max"/>
        <color rgb="FF63BE7B"/>
        <color rgb="FFFFEB84"/>
        <color rgb="FFF8696B"/>
      </colorScale>
    </cfRule>
  </conditionalFormatting>
  <conditionalFormatting sqref="AD54">
    <cfRule type="colorScale" priority="163">
      <colorScale>
        <cfvo type="min"/>
        <cfvo type="percentile" val="50"/>
        <cfvo type="max"/>
        <color rgb="FF63BE7B"/>
        <color rgb="FFFFEB84"/>
        <color rgb="FFF8696B"/>
      </colorScale>
    </cfRule>
  </conditionalFormatting>
  <conditionalFormatting sqref="AD54">
    <cfRule type="colorScale" priority="166">
      <colorScale>
        <cfvo type="min"/>
        <cfvo type="percentile" val="50"/>
        <cfvo type="max"/>
        <color rgb="FF63BE7B"/>
        <color rgb="FFFFEB84"/>
        <color rgb="FFF8696B"/>
      </colorScale>
    </cfRule>
  </conditionalFormatting>
  <conditionalFormatting sqref="AD54">
    <cfRule type="colorScale" priority="158">
      <colorScale>
        <cfvo type="min"/>
        <cfvo type="percentile" val="50"/>
        <cfvo type="max"/>
        <color rgb="FF63BE7B"/>
        <color rgb="FFFFEB84"/>
        <color rgb="FFF8696B"/>
      </colorScale>
    </cfRule>
  </conditionalFormatting>
  <conditionalFormatting sqref="AD54">
    <cfRule type="colorScale" priority="167">
      <colorScale>
        <cfvo type="min"/>
        <cfvo type="percentile" val="50"/>
        <cfvo type="max"/>
        <color rgb="FF63BE7B"/>
        <color rgb="FFFFEB84"/>
        <color rgb="FFF8696B"/>
      </colorScale>
    </cfRule>
  </conditionalFormatting>
  <conditionalFormatting sqref="AD54">
    <cfRule type="colorScale" priority="168">
      <colorScale>
        <cfvo type="min"/>
        <cfvo type="percentile" val="50"/>
        <cfvo type="max"/>
        <color rgb="FF63BE7B"/>
        <color rgb="FFFFEB84"/>
        <color rgb="FFF8696B"/>
      </colorScale>
    </cfRule>
  </conditionalFormatting>
  <conditionalFormatting sqref="AD73:AD1048576 AD1 AD3:AD44 AD46:AD49 AD53 AD58 AD63">
    <cfRule type="colorScale" priority="425">
      <colorScale>
        <cfvo type="min"/>
        <cfvo type="percentile" val="50"/>
        <cfvo type="max"/>
        <color rgb="FF63BE7B"/>
        <color rgb="FFFFEB84"/>
        <color rgb="FFF8696B"/>
      </colorScale>
    </cfRule>
  </conditionalFormatting>
  <conditionalFormatting sqref="AD73:AD1048576">
    <cfRule type="colorScale" priority="426">
      <colorScale>
        <cfvo type="min"/>
        <cfvo type="percentile" val="50"/>
        <cfvo type="max"/>
        <color rgb="FF63BE7B"/>
        <color rgb="FFFFEB84"/>
        <color rgb="FFF8696B"/>
      </colorScale>
    </cfRule>
  </conditionalFormatting>
  <conditionalFormatting sqref="AD55">
    <cfRule type="colorScale" priority="127">
      <colorScale>
        <cfvo type="min"/>
        <cfvo type="percentile" val="50"/>
        <cfvo type="max"/>
        <color rgb="FF63BE7B"/>
        <color rgb="FFFFEB84"/>
        <color rgb="FFF8696B"/>
      </colorScale>
    </cfRule>
  </conditionalFormatting>
  <conditionalFormatting sqref="AD55">
    <cfRule type="colorScale" priority="128">
      <colorScale>
        <cfvo type="min"/>
        <cfvo type="percentile" val="50"/>
        <cfvo type="max"/>
        <color rgb="FF63BE7B"/>
        <color rgb="FFFFEB84"/>
        <color rgb="FFF8696B"/>
      </colorScale>
    </cfRule>
  </conditionalFormatting>
  <conditionalFormatting sqref="AD55">
    <cfRule type="colorScale" priority="129">
      <colorScale>
        <cfvo type="min"/>
        <cfvo type="percentile" val="50"/>
        <cfvo type="max"/>
        <color rgb="FF63BE7B"/>
        <color rgb="FFFFEB84"/>
        <color rgb="FFF8696B"/>
      </colorScale>
    </cfRule>
  </conditionalFormatting>
  <conditionalFormatting sqref="AD55">
    <cfRule type="colorScale" priority="130">
      <colorScale>
        <cfvo type="min"/>
        <cfvo type="percentile" val="50"/>
        <cfvo type="max"/>
        <color rgb="FF63BE7B"/>
        <color rgb="FFFFEB84"/>
        <color rgb="FFF8696B"/>
      </colorScale>
    </cfRule>
  </conditionalFormatting>
  <conditionalFormatting sqref="AD55">
    <cfRule type="colorScale" priority="131">
      <colorScale>
        <cfvo type="min"/>
        <cfvo type="percentile" val="50"/>
        <cfvo type="max"/>
        <color rgb="FF63BE7B"/>
        <color rgb="FFFFEB84"/>
        <color rgb="FFF8696B"/>
      </colorScale>
    </cfRule>
  </conditionalFormatting>
  <conditionalFormatting sqref="AD55">
    <cfRule type="colorScale" priority="132">
      <colorScale>
        <cfvo type="min"/>
        <cfvo type="percentile" val="50"/>
        <cfvo type="max"/>
        <color rgb="FF63BE7B"/>
        <color rgb="FFFFEB84"/>
        <color rgb="FFF8696B"/>
      </colorScale>
    </cfRule>
  </conditionalFormatting>
  <conditionalFormatting sqref="AD55">
    <cfRule type="colorScale" priority="135">
      <colorScale>
        <cfvo type="min"/>
        <cfvo type="percentile" val="50"/>
        <cfvo type="max"/>
        <color rgb="FF63BE7B"/>
        <color rgb="FFFFEB84"/>
        <color rgb="FFF8696B"/>
      </colorScale>
    </cfRule>
  </conditionalFormatting>
  <conditionalFormatting sqref="AD56">
    <cfRule type="colorScale" priority="118">
      <colorScale>
        <cfvo type="min"/>
        <cfvo type="percentile" val="50"/>
        <cfvo type="max"/>
        <color rgb="FF63BE7B"/>
        <color rgb="FFFFEB84"/>
        <color rgb="FFF8696B"/>
      </colorScale>
    </cfRule>
  </conditionalFormatting>
  <conditionalFormatting sqref="AD56">
    <cfRule type="colorScale" priority="119">
      <colorScale>
        <cfvo type="min"/>
        <cfvo type="percentile" val="50"/>
        <cfvo type="max"/>
        <color rgb="FF63BE7B"/>
        <color rgb="FFFFEB84"/>
        <color rgb="FFF8696B"/>
      </colorScale>
    </cfRule>
  </conditionalFormatting>
  <conditionalFormatting sqref="AD56">
    <cfRule type="colorScale" priority="120">
      <colorScale>
        <cfvo type="min"/>
        <cfvo type="percentile" val="50"/>
        <cfvo type="max"/>
        <color rgb="FF63BE7B"/>
        <color rgb="FFFFEB84"/>
        <color rgb="FFF8696B"/>
      </colorScale>
    </cfRule>
  </conditionalFormatting>
  <conditionalFormatting sqref="AD56">
    <cfRule type="colorScale" priority="121">
      <colorScale>
        <cfvo type="min"/>
        <cfvo type="percentile" val="50"/>
        <cfvo type="max"/>
        <color rgb="FF63BE7B"/>
        <color rgb="FFFFEB84"/>
        <color rgb="FFF8696B"/>
      </colorScale>
    </cfRule>
  </conditionalFormatting>
  <conditionalFormatting sqref="AD56">
    <cfRule type="colorScale" priority="122">
      <colorScale>
        <cfvo type="min"/>
        <cfvo type="percentile" val="50"/>
        <cfvo type="max"/>
        <color rgb="FF63BE7B"/>
        <color rgb="FFFFEB84"/>
        <color rgb="FFF8696B"/>
      </colorScale>
    </cfRule>
  </conditionalFormatting>
  <conditionalFormatting sqref="AD56">
    <cfRule type="colorScale" priority="123">
      <colorScale>
        <cfvo type="min"/>
        <cfvo type="percentile" val="50"/>
        <cfvo type="max"/>
        <color rgb="FF63BE7B"/>
        <color rgb="FFFFEB84"/>
        <color rgb="FFF8696B"/>
      </colorScale>
    </cfRule>
  </conditionalFormatting>
  <conditionalFormatting sqref="AD56">
    <cfRule type="colorScale" priority="126">
      <colorScale>
        <cfvo type="min"/>
        <cfvo type="percentile" val="50"/>
        <cfvo type="max"/>
        <color rgb="FF63BE7B"/>
        <color rgb="FFFFEB84"/>
        <color rgb="FFF8696B"/>
      </colorScale>
    </cfRule>
  </conditionalFormatting>
  <conditionalFormatting sqref="AD57">
    <cfRule type="colorScale" priority="109">
      <colorScale>
        <cfvo type="min"/>
        <cfvo type="percentile" val="50"/>
        <cfvo type="max"/>
        <color rgb="FF63BE7B"/>
        <color rgb="FFFFEB84"/>
        <color rgb="FFF8696B"/>
      </colorScale>
    </cfRule>
  </conditionalFormatting>
  <conditionalFormatting sqref="AD43:AD44 AD63">
    <cfRule type="colorScale" priority="2123">
      <colorScale>
        <cfvo type="min"/>
        <cfvo type="percentile" val="50"/>
        <cfvo type="max"/>
        <color rgb="FF63BE7B"/>
        <color rgb="FFFFEB84"/>
        <color rgb="FFF8696B"/>
      </colorScale>
    </cfRule>
  </conditionalFormatting>
  <conditionalFormatting sqref="AD45">
    <cfRule type="colorScale" priority="74">
      <colorScale>
        <cfvo type="min"/>
        <cfvo type="percentile" val="50"/>
        <cfvo type="max"/>
        <color rgb="FF63BE7B"/>
        <color rgb="FFFFEB84"/>
        <color rgb="FFF8696B"/>
      </colorScale>
    </cfRule>
  </conditionalFormatting>
  <conditionalFormatting sqref="AD46:AD48">
    <cfRule type="colorScale" priority="2166">
      <colorScale>
        <cfvo type="min"/>
        <cfvo type="percentile" val="50"/>
        <cfvo type="max"/>
        <color rgb="FF63BE7B"/>
        <color rgb="FFFFEB84"/>
        <color rgb="FFF8696B"/>
      </colorScale>
    </cfRule>
  </conditionalFormatting>
  <conditionalFormatting sqref="AD50:AD51">
    <cfRule type="colorScale" priority="65">
      <colorScale>
        <cfvo type="min"/>
        <cfvo type="percentile" val="50"/>
        <cfvo type="max"/>
        <color rgb="FF63BE7B"/>
        <color rgb="FFFFEB84"/>
        <color rgb="FFF8696B"/>
      </colorScale>
    </cfRule>
  </conditionalFormatting>
  <conditionalFormatting sqref="AD64:AD67 AD52">
    <cfRule type="colorScale" priority="2277">
      <colorScale>
        <cfvo type="min"/>
        <cfvo type="percentile" val="50"/>
        <cfvo type="max"/>
        <color rgb="FF63BE7B"/>
        <color rgb="FFFFEB84"/>
        <color rgb="FFF8696B"/>
      </colorScale>
    </cfRule>
  </conditionalFormatting>
  <conditionalFormatting sqref="AD73:AD1048576 AD1 AD3:AD44 AD46:AD59 AD61:AD67">
    <cfRule type="colorScale" priority="2422">
      <colorScale>
        <cfvo type="min"/>
        <cfvo type="percentile" val="50"/>
        <cfvo type="max"/>
        <color rgb="FF63BE7B"/>
        <color rgb="FFFFEB84"/>
        <color rgb="FFF8696B"/>
      </colorScale>
    </cfRule>
  </conditionalFormatting>
  <conditionalFormatting sqref="AD61 AD59">
    <cfRule type="colorScale" priority="2513">
      <colorScale>
        <cfvo type="min"/>
        <cfvo type="percentile" val="50"/>
        <cfvo type="max"/>
        <color rgb="FF63BE7B"/>
        <color rgb="FFFFEB84"/>
        <color rgb="FFF8696B"/>
      </colorScale>
    </cfRule>
  </conditionalFormatting>
  <conditionalFormatting sqref="AD60">
    <cfRule type="colorScale" priority="53">
      <colorScale>
        <cfvo type="min"/>
        <cfvo type="percentile" val="50"/>
        <cfvo type="max"/>
        <color rgb="FF63BE7B"/>
        <color rgb="FFFFEB84"/>
        <color rgb="FFF8696B"/>
      </colorScale>
    </cfRule>
  </conditionalFormatting>
  <conditionalFormatting sqref="AD62">
    <cfRule type="colorScale" priority="2520">
      <colorScale>
        <cfvo type="min"/>
        <cfvo type="percentile" val="50"/>
        <cfvo type="max"/>
        <color rgb="FF63BE7B"/>
        <color rgb="FFFFEB84"/>
        <color rgb="FFF8696B"/>
      </colorScale>
    </cfRule>
  </conditionalFormatting>
  <conditionalFormatting sqref="W1:W1048576">
    <cfRule type="colorScale" priority="4">
      <colorScale>
        <cfvo type="min"/>
        <cfvo type="percentile" val="50"/>
        <cfvo type="max"/>
        <color rgb="FF63BE7B"/>
        <color rgb="FFFFEB84"/>
        <color rgb="FFF8696B"/>
      </colorScale>
    </cfRule>
  </conditionalFormatting>
  <conditionalFormatting sqref="AD68:AD72">
    <cfRule type="colorScale" priority="3526">
      <colorScale>
        <cfvo type="min"/>
        <cfvo type="percentile" val="50"/>
        <cfvo type="max"/>
        <color rgb="FF63BE7B"/>
        <color rgb="FFFFEB84"/>
        <color rgb="FFF8696B"/>
      </colorScale>
    </cfRule>
  </conditionalFormatting>
  <conditionalFormatting sqref="AD46:AD59 AD4:AD44 AD61:AD72">
    <cfRule type="colorScale" priority="3527">
      <colorScale>
        <cfvo type="min"/>
        <cfvo type="percentile" val="50"/>
        <cfvo type="max"/>
        <color rgb="FF63BE7B"/>
        <color rgb="FFFFEB84"/>
        <color rgb="FFF8696B"/>
      </colorScale>
    </cfRule>
  </conditionalFormatting>
  <conditionalFormatting sqref="AD40">
    <cfRule type="colorScale" priority="3583">
      <colorScale>
        <cfvo type="min"/>
        <cfvo type="percentile" val="50"/>
        <cfvo type="max"/>
        <color rgb="FF63BE7B"/>
        <color rgb="FFFFEB84"/>
        <color rgb="FFF8696B"/>
      </colorScale>
    </cfRule>
  </conditionalFormatting>
  <conditionalFormatting sqref="AD4:AD72">
    <cfRule type="colorScale" priority="3647">
      <colorScale>
        <cfvo type="min"/>
        <cfvo type="percentile" val="50"/>
        <cfvo type="max"/>
        <color rgb="FF63BE7B"/>
        <color rgb="FFFFEB84"/>
        <color rgb="FFF8696B"/>
      </colorScale>
    </cfRule>
  </conditionalFormatting>
  <conditionalFormatting sqref="X4:X72">
    <cfRule type="colorScale" priority="3649">
      <colorScale>
        <cfvo type="min"/>
        <cfvo type="percentile" val="50"/>
        <cfvo type="max"/>
        <color rgb="FF63BE7B"/>
        <color rgb="FFFFEB84"/>
        <color rgb="FFF8696B"/>
      </colorScale>
    </cfRule>
  </conditionalFormatting>
  <conditionalFormatting sqref="X4:X72">
    <cfRule type="colorScale" priority="3651">
      <colorScale>
        <cfvo type="min"/>
        <cfvo type="percentile" val="50"/>
        <cfvo type="max"/>
        <color rgb="FF008000"/>
        <color rgb="FFFFEB84"/>
        <color rgb="FFFF0000"/>
      </colorScale>
    </cfRule>
  </conditionalFormatting>
  <conditionalFormatting sqref="AE4:AE72">
    <cfRule type="colorScale" priority="2">
      <colorScale>
        <cfvo type="min"/>
        <cfvo type="percentile" val="50"/>
        <cfvo type="max"/>
        <color rgb="FF63BE7B"/>
        <color rgb="FFFFEB84"/>
        <color rgb="FFF8696B"/>
      </colorScale>
    </cfRule>
  </conditionalFormatting>
  <conditionalFormatting sqref="AE4:AE72">
    <cfRule type="colorScale" priority="3">
      <colorScale>
        <cfvo type="min"/>
        <cfvo type="percentile" val="50"/>
        <cfvo type="max"/>
        <color rgb="FF008000"/>
        <color rgb="FFFFEB84"/>
        <color rgb="FFFF0000"/>
      </colorScale>
    </cfRule>
  </conditionalFormatting>
  <conditionalFormatting sqref="AD1:AD1048576">
    <cfRule type="colorScale" priority="1">
      <colorScale>
        <cfvo type="min"/>
        <cfvo type="percentile" val="50"/>
        <cfvo type="max"/>
        <color rgb="FF63BE7B"/>
        <color rgb="FFFFEB84"/>
        <color rgb="FFF8696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6B6E43-E311-4947-B7B7-3AC75427D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5C4F9-64C1-420D-8988-768C387236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Intestazione</vt:lpstr>
      <vt:lpstr>ESA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Giulia</cp:lastModifiedBy>
  <cp:lastPrinted>2022-12-10T13:07:58Z</cp:lastPrinted>
  <dcterms:created xsi:type="dcterms:W3CDTF">2013-10-07T21:59:24Z</dcterms:created>
  <dcterms:modified xsi:type="dcterms:W3CDTF">2023-01-30T16:28:53Z</dcterms:modified>
</cp:coreProperties>
</file>