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autoCompressPictures="0" defaultThemeVersion="124226"/>
  <mc:AlternateContent xmlns:mc="http://schemas.openxmlformats.org/markup-compatibility/2006">
    <mc:Choice Requires="x15">
      <x15ac:absPath xmlns:x15ac="http://schemas.microsoft.com/office/spreadsheetml/2010/11/ac" url="https://retiambiente.sharepoint.com/sites/Dati/Documenti condivisi/AFFARI GENERALI/2 ANTICORRUZ TRASPARENZA-PRIVACY-CONTR ANAL/1 ANTICORRUZIONE/Piano triennale di GRUPPO 2023-2025/"/>
    </mc:Choice>
  </mc:AlternateContent>
  <xr:revisionPtr revIDLastSave="0" documentId="8_{479B5A9D-4444-407B-A1B6-A60ED87CED73}" xr6:coauthVersionLast="47" xr6:coauthVersionMax="47" xr10:uidLastSave="{00000000-0000-0000-0000-000000000000}"/>
  <bookViews>
    <workbookView xWindow="-28920" yWindow="810" windowWidth="29040" windowHeight="15840" activeTab="1" xr2:uid="{00000000-000D-0000-FFFF-FFFF00000000}"/>
  </bookViews>
  <sheets>
    <sheet name="Intestazione" sheetId="41" r:id="rId1"/>
    <sheet name="RetiAmbiente" sheetId="31" r:id="rId2"/>
    <sheet name="Guida di valutazione" sheetId="35" r:id="rId3"/>
  </sheets>
  <externalReferences>
    <externalReference r:id="rId4"/>
  </externalReferences>
  <definedNames>
    <definedName name="_xlnm._FilterDatabase" localSheetId="1" hidden="1">RetiAmbiente!$A$1:$AU$72</definedName>
    <definedName name="_Hlk97901423" localSheetId="0">Intestazione!#REF!</definedName>
    <definedName name="a">#REF!</definedName>
    <definedName name="abx">[1]Tabelle!$K$14:$K$17</definedName>
    <definedName name="_xlnm.Print_Area" localSheetId="1">RetiAmbiente!$AJ$29:$AQ$29</definedName>
    <definedName name="complessità_processo">#REF!</definedName>
    <definedName name="controlli">#REF!</definedName>
    <definedName name="discrezionalità">#REF!</definedName>
    <definedName name="frazio">#REF!</definedName>
    <definedName name="frazionabilità_processo">#REF!</definedName>
    <definedName name="impatto_economico">#REF!</definedName>
    <definedName name="impatto_org_ec_imm">#REF!</definedName>
    <definedName name="impatto_organizzativo">#REF!</definedName>
    <definedName name="impatto_reputazionale">#REF!</definedName>
    <definedName name="indice">[1]Tabelle!$K$14:$L$17</definedName>
    <definedName name="indice_complessita">#REF!</definedName>
    <definedName name="indice_controlli">#REF!</definedName>
    <definedName name="indice_discrezionalita">#REF!</definedName>
    <definedName name="indice_frazionabilita">#REF!</definedName>
    <definedName name="indice_impatto_economico">#REF!</definedName>
    <definedName name="indice_impatto_org_ec_imm">#REF!</definedName>
    <definedName name="indice_impatto_organizzativo">#REF!</definedName>
    <definedName name="indice_impatto_reputazionale">#REF!</definedName>
    <definedName name="indice_rilevanza">#REF!</definedName>
    <definedName name="indice_valore">#REF!</definedName>
    <definedName name="pippo">[1]Tabelle!$K$19:$L$22</definedName>
    <definedName name="rilevanza_esterna">#REF!</definedName>
    <definedName name="si">#REF!</definedName>
    <definedName name="_xlnm.Print_Titles" localSheetId="1">RetiAmbiente!$3:$3</definedName>
    <definedName name="valore_economico">#REF!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C4" i="31" l="1"/>
  <c r="S5" i="31" l="1"/>
  <c r="S6" i="31"/>
  <c r="S7" i="31"/>
  <c r="S8" i="31"/>
  <c r="S9" i="31"/>
  <c r="S10" i="31"/>
  <c r="S11" i="31"/>
  <c r="S12" i="31"/>
  <c r="S13" i="31"/>
  <c r="S14" i="31"/>
  <c r="S15" i="31"/>
  <c r="S16" i="31"/>
  <c r="S17" i="31"/>
  <c r="S18" i="31"/>
  <c r="S19" i="31"/>
  <c r="S20" i="31"/>
  <c r="S21" i="31"/>
  <c r="S22" i="31"/>
  <c r="S23" i="31"/>
  <c r="S24" i="31"/>
  <c r="S25" i="31"/>
  <c r="S26" i="31"/>
  <c r="S27" i="31"/>
  <c r="S28" i="31"/>
  <c r="S29" i="31"/>
  <c r="S30" i="31"/>
  <c r="S31" i="31"/>
  <c r="S32" i="31"/>
  <c r="S33" i="31"/>
  <c r="S34" i="31"/>
  <c r="S35" i="31"/>
  <c r="S36" i="31"/>
  <c r="S37" i="31"/>
  <c r="S38" i="31"/>
  <c r="S39" i="31"/>
  <c r="S40" i="31"/>
  <c r="S41" i="31"/>
  <c r="S42" i="31"/>
  <c r="S43" i="31"/>
  <c r="S44" i="31"/>
  <c r="S45" i="31"/>
  <c r="S46" i="31"/>
  <c r="S47" i="31"/>
  <c r="S48" i="31"/>
  <c r="S49" i="31"/>
  <c r="S50" i="31"/>
  <c r="S51" i="31"/>
  <c r="S52" i="31"/>
  <c r="S53" i="31"/>
  <c r="S54" i="31"/>
  <c r="S55" i="31"/>
  <c r="S56" i="31"/>
  <c r="S57" i="31"/>
  <c r="S58" i="31"/>
  <c r="S59" i="31"/>
  <c r="S60" i="31"/>
  <c r="S61" i="31"/>
  <c r="S62" i="31"/>
  <c r="S63" i="31"/>
  <c r="S64" i="31"/>
  <c r="S65" i="31"/>
  <c r="S66" i="31"/>
  <c r="S67" i="31"/>
  <c r="S68" i="31"/>
  <c r="S69" i="31"/>
  <c r="S70" i="31"/>
  <c r="S71" i="31"/>
  <c r="S72" i="31"/>
  <c r="S4" i="31"/>
  <c r="AC5" i="31"/>
  <c r="AC6" i="31"/>
  <c r="AC7" i="31"/>
  <c r="AC8" i="31"/>
  <c r="AC9" i="31"/>
  <c r="AC10" i="31"/>
  <c r="AC11" i="31"/>
  <c r="AC12" i="31"/>
  <c r="AC13" i="31"/>
  <c r="AC14" i="31"/>
  <c r="AC15" i="31"/>
  <c r="AC16" i="31"/>
  <c r="AC17" i="31"/>
  <c r="AC18" i="31"/>
  <c r="AC19" i="31"/>
  <c r="AC20" i="31"/>
  <c r="AC21" i="31"/>
  <c r="AC22" i="31"/>
  <c r="AC23" i="31"/>
  <c r="AC24" i="31"/>
  <c r="AC25" i="31"/>
  <c r="AC26" i="31"/>
  <c r="AC27" i="31"/>
  <c r="AC28" i="31"/>
  <c r="AC29" i="31"/>
  <c r="AC30" i="31"/>
  <c r="AC31" i="31"/>
  <c r="AC32" i="31"/>
  <c r="AC33" i="31"/>
  <c r="AC34" i="31"/>
  <c r="AC35" i="31"/>
  <c r="AC36" i="31"/>
  <c r="AC37" i="31"/>
  <c r="AC38" i="31"/>
  <c r="AC39" i="31"/>
  <c r="AC40" i="31"/>
  <c r="AC41" i="31"/>
  <c r="AC42" i="31"/>
  <c r="AC43" i="31"/>
  <c r="AC44" i="31"/>
  <c r="AC45" i="31"/>
  <c r="AC46" i="31"/>
  <c r="AC47" i="31"/>
  <c r="AC48" i="31"/>
  <c r="AC49" i="31"/>
  <c r="AC50" i="31"/>
  <c r="AC51" i="31"/>
  <c r="AC52" i="31"/>
  <c r="AC53" i="31"/>
  <c r="AC54" i="31"/>
  <c r="AC55" i="31"/>
  <c r="AC56" i="31"/>
  <c r="AC57" i="31"/>
  <c r="AC58" i="31"/>
  <c r="AC59" i="31"/>
  <c r="AC60" i="31"/>
  <c r="AC61" i="31"/>
  <c r="AC62" i="31"/>
  <c r="AC63" i="31"/>
  <c r="AC64" i="31"/>
  <c r="AC65" i="31"/>
  <c r="AC66" i="31"/>
  <c r="AC67" i="31"/>
  <c r="AC68" i="31"/>
  <c r="AC69" i="31"/>
  <c r="AC70" i="31"/>
  <c r="AC71" i="31"/>
  <c r="AC72" i="31"/>
  <c r="V5" i="31"/>
  <c r="V6" i="31"/>
  <c r="V7" i="31"/>
  <c r="V8" i="31"/>
  <c r="V9" i="31"/>
  <c r="V10" i="31"/>
  <c r="V11" i="31"/>
  <c r="V12" i="31"/>
  <c r="V13" i="31"/>
  <c r="V14" i="31"/>
  <c r="V15" i="31"/>
  <c r="V16" i="31"/>
  <c r="V17" i="31"/>
  <c r="V18" i="31"/>
  <c r="V19" i="31"/>
  <c r="V20" i="31"/>
  <c r="V21" i="31"/>
  <c r="V22" i="31"/>
  <c r="V23" i="31"/>
  <c r="V24" i="31"/>
  <c r="V25" i="31"/>
  <c r="V26" i="31"/>
  <c r="V27" i="31"/>
  <c r="V28" i="31"/>
  <c r="V29" i="31"/>
  <c r="V30" i="31"/>
  <c r="V31" i="31"/>
  <c r="V32" i="31"/>
  <c r="V33" i="31"/>
  <c r="V34" i="31"/>
  <c r="V35" i="31"/>
  <c r="V36" i="31"/>
  <c r="V37" i="31"/>
  <c r="V38" i="31"/>
  <c r="V39" i="31"/>
  <c r="V40" i="31"/>
  <c r="V41" i="31"/>
  <c r="V42" i="31"/>
  <c r="V43" i="31"/>
  <c r="V44" i="31"/>
  <c r="V45" i="31"/>
  <c r="V46" i="31"/>
  <c r="V47" i="31"/>
  <c r="V48" i="31"/>
  <c r="V49" i="31"/>
  <c r="V50" i="31"/>
  <c r="V51" i="31"/>
  <c r="V52" i="31"/>
  <c r="V53" i="31"/>
  <c r="V54" i="31"/>
  <c r="V55" i="31"/>
  <c r="V56" i="31"/>
  <c r="V57" i="31"/>
  <c r="V58" i="31"/>
  <c r="V59" i="31"/>
  <c r="V60" i="31"/>
  <c r="V61" i="31"/>
  <c r="V62" i="31"/>
  <c r="V63" i="31"/>
  <c r="V64" i="31"/>
  <c r="V65" i="31"/>
  <c r="V66" i="31"/>
  <c r="V67" i="31"/>
  <c r="V68" i="31"/>
  <c r="V69" i="31"/>
  <c r="V70" i="31"/>
  <c r="V71" i="31"/>
  <c r="V72" i="31"/>
  <c r="V4" i="31"/>
  <c r="D6" i="35"/>
  <c r="A9" i="35"/>
  <c r="W4" i="31" l="1"/>
  <c r="X4" i="31" s="1"/>
  <c r="W67" i="31"/>
  <c r="X67" i="31" s="1"/>
  <c r="W39" i="31"/>
  <c r="X39" i="31" s="1"/>
  <c r="W31" i="31"/>
  <c r="X31" i="31" s="1"/>
  <c r="W7" i="31"/>
  <c r="X7" i="31" s="1"/>
  <c r="W23" i="31"/>
  <c r="X23" i="31" s="1"/>
  <c r="W53" i="31"/>
  <c r="X53" i="31" s="1"/>
  <c r="W37" i="31"/>
  <c r="X37" i="31" s="1"/>
  <c r="W29" i="31"/>
  <c r="X29" i="31" s="1"/>
  <c r="W21" i="31"/>
  <c r="X21" i="31" s="1"/>
  <c r="W5" i="31"/>
  <c r="X5" i="31" s="1"/>
  <c r="W66" i="31"/>
  <c r="X66" i="31" s="1"/>
  <c r="W50" i="31"/>
  <c r="X50" i="31" s="1"/>
  <c r="W42" i="31"/>
  <c r="X42" i="31" s="1"/>
  <c r="W34" i="31"/>
  <c r="X34" i="31" s="1"/>
  <c r="W26" i="31"/>
  <c r="X26" i="31" s="1"/>
  <c r="W10" i="31"/>
  <c r="X10" i="31" s="1"/>
  <c r="W14" i="31"/>
  <c r="X14" i="31" s="1"/>
  <c r="W13" i="31"/>
  <c r="X13" i="31" s="1"/>
  <c r="W38" i="31"/>
  <c r="X38" i="31" s="1"/>
  <c r="W22" i="31"/>
  <c r="X22" i="31" s="1"/>
  <c r="W6" i="31"/>
  <c r="X6" i="31" s="1"/>
  <c r="W68" i="31"/>
  <c r="X68" i="31" s="1"/>
  <c r="W52" i="31"/>
  <c r="X52" i="31" s="1"/>
  <c r="W36" i="31"/>
  <c r="X36" i="31" s="1"/>
  <c r="W28" i="31"/>
  <c r="X28" i="31" s="1"/>
  <c r="W51" i="31"/>
  <c r="X51" i="31" s="1"/>
  <c r="W43" i="31"/>
  <c r="X43" i="31" s="1"/>
  <c r="W35" i="31"/>
  <c r="X35" i="31" s="1"/>
  <c r="W27" i="31"/>
  <c r="X27" i="31" s="1"/>
  <c r="W11" i="31"/>
  <c r="X11" i="31" s="1"/>
  <c r="W30" i="31"/>
  <c r="X30" i="31" s="1"/>
  <c r="W69" i="31"/>
  <c r="X69" i="31" s="1"/>
  <c r="W61" i="31"/>
  <c r="X61" i="31" s="1"/>
  <c r="W47" i="31"/>
  <c r="X47" i="31" s="1"/>
  <c r="W70" i="31"/>
  <c r="X70" i="31" s="1"/>
  <c r="W63" i="31"/>
  <c r="X63" i="31" s="1"/>
  <c r="W62" i="31"/>
  <c r="X62" i="31" s="1"/>
  <c r="W60" i="31"/>
  <c r="X60" i="31" s="1"/>
  <c r="W59" i="31"/>
  <c r="X59" i="31" s="1"/>
  <c r="W58" i="31"/>
  <c r="X58" i="31" s="1"/>
  <c r="W55" i="31"/>
  <c r="X55" i="31" s="1"/>
  <c r="W54" i="31"/>
  <c r="X54" i="31" s="1"/>
  <c r="W46" i="31"/>
  <c r="X46" i="31" s="1"/>
  <c r="W45" i="31"/>
  <c r="X45" i="31" s="1"/>
  <c r="W44" i="31"/>
  <c r="X44" i="31" s="1"/>
  <c r="W20" i="31"/>
  <c r="X20" i="31" s="1"/>
  <c r="W19" i="31"/>
  <c r="X19" i="31" s="1"/>
  <c r="W18" i="31"/>
  <c r="X18" i="31" s="1"/>
  <c r="W15" i="31"/>
  <c r="X15" i="31" s="1"/>
  <c r="W12" i="31"/>
  <c r="X12" i="31" s="1"/>
  <c r="AD66" i="31"/>
  <c r="AE66" i="31" s="1"/>
  <c r="AD50" i="31"/>
  <c r="AE50" i="31" s="1"/>
  <c r="W65" i="31"/>
  <c r="X65" i="31" s="1"/>
  <c r="W57" i="31"/>
  <c r="X57" i="31" s="1"/>
  <c r="W49" i="31"/>
  <c r="X49" i="31" s="1"/>
  <c r="W41" i="31"/>
  <c r="X41" i="31" s="1"/>
  <c r="W33" i="31"/>
  <c r="X33" i="31" s="1"/>
  <c r="W25" i="31"/>
  <c r="X25" i="31" s="1"/>
  <c r="W17" i="31"/>
  <c r="X17" i="31" s="1"/>
  <c r="W9" i="31"/>
  <c r="X9" i="31" s="1"/>
  <c r="W72" i="31"/>
  <c r="X72" i="31" s="1"/>
  <c r="W64" i="31"/>
  <c r="X64" i="31" s="1"/>
  <c r="W56" i="31"/>
  <c r="X56" i="31" s="1"/>
  <c r="W48" i="31"/>
  <c r="X48" i="31" s="1"/>
  <c r="W40" i="31"/>
  <c r="X40" i="31" s="1"/>
  <c r="W32" i="31"/>
  <c r="X32" i="31" s="1"/>
  <c r="W24" i="31"/>
  <c r="X24" i="31" s="1"/>
  <c r="W16" i="31"/>
  <c r="X16" i="31" s="1"/>
  <c r="W8" i="31"/>
  <c r="X8" i="31" s="1"/>
  <c r="W71" i="31"/>
  <c r="X71" i="31" s="1"/>
  <c r="AD53" i="31"/>
  <c r="AE53" i="31" s="1"/>
  <c r="AD39" i="31" l="1"/>
  <c r="AE39" i="31" s="1"/>
  <c r="AD21" i="31"/>
  <c r="AE21" i="31" s="1"/>
  <c r="AD5" i="31"/>
  <c r="AE5" i="31" s="1"/>
  <c r="AD67" i="31"/>
  <c r="AE67" i="31" s="1"/>
  <c r="AD42" i="31"/>
  <c r="AE42" i="31" s="1"/>
  <c r="AD31" i="31"/>
  <c r="AE31" i="31" s="1"/>
  <c r="AD23" i="31"/>
  <c r="AE23" i="31" s="1"/>
  <c r="AD37" i="31"/>
  <c r="AE37" i="31" s="1"/>
  <c r="AD29" i="31"/>
  <c r="AE29" i="31" s="1"/>
  <c r="AD7" i="31"/>
  <c r="AE7" i="31" s="1"/>
  <c r="AD26" i="31"/>
  <c r="AE26" i="31" s="1"/>
  <c r="AD34" i="31"/>
  <c r="AE34" i="31" s="1"/>
  <c r="AD41" i="31"/>
  <c r="AE41" i="31" s="1"/>
  <c r="AD55" i="31"/>
  <c r="AE55" i="31" s="1"/>
  <c r="AD56" i="31"/>
  <c r="AE56" i="31" s="1"/>
  <c r="AD18" i="31"/>
  <c r="AE18" i="31" s="1"/>
  <c r="AD65" i="31"/>
  <c r="AE65" i="31" s="1"/>
  <c r="AD17" i="31"/>
  <c r="AE17" i="31" s="1"/>
  <c r="AD35" i="31"/>
  <c r="AE35" i="31" s="1"/>
  <c r="AD58" i="31"/>
  <c r="AE58" i="31" s="1"/>
  <c r="AD57" i="31"/>
  <c r="AE57" i="31" s="1"/>
  <c r="AD19" i="31"/>
  <c r="AE19" i="31" s="1"/>
  <c r="AD16" i="31"/>
  <c r="AE16" i="31" s="1"/>
  <c r="AD9" i="31"/>
  <c r="AE9" i="31" s="1"/>
  <c r="AD10" i="31"/>
  <c r="AE10" i="31" s="1"/>
  <c r="AD32" i="31"/>
  <c r="AE32" i="31" s="1"/>
  <c r="AD69" i="31"/>
  <c r="AE69" i="31" s="1"/>
  <c r="AD14" i="31"/>
  <c r="AE14" i="31" s="1"/>
  <c r="AD27" i="31"/>
  <c r="AE27" i="31" s="1"/>
  <c r="AD6" i="31"/>
  <c r="AE6" i="31" s="1"/>
  <c r="AD36" i="31"/>
  <c r="AE36" i="31" s="1"/>
  <c r="AD11" i="31"/>
  <c r="AE11" i="31" s="1"/>
  <c r="AD24" i="31"/>
  <c r="AE24" i="31" s="1"/>
  <c r="AD61" i="31"/>
  <c r="AE61" i="31" s="1"/>
  <c r="AD30" i="31"/>
  <c r="AE30" i="31" s="1"/>
  <c r="AD68" i="31"/>
  <c r="AE68" i="31" s="1"/>
  <c r="AD45" i="31"/>
  <c r="AE45" i="31" s="1"/>
  <c r="AD22" i="31"/>
  <c r="AE22" i="31" s="1"/>
  <c r="AD43" i="31"/>
  <c r="AE43" i="31" s="1"/>
  <c r="AD28" i="31"/>
  <c r="AE28" i="31" s="1"/>
  <c r="AD13" i="31"/>
  <c r="AE13" i="31" s="1"/>
  <c r="AD51" i="31"/>
  <c r="AE51" i="31" s="1"/>
  <c r="AD38" i="31"/>
  <c r="AE38" i="31" s="1"/>
  <c r="AD52" i="31"/>
  <c r="AE52" i="31" s="1"/>
  <c r="AD63" i="31"/>
  <c r="AE63" i="31" s="1"/>
  <c r="AD62" i="31"/>
  <c r="AE62" i="31" s="1"/>
  <c r="AD40" i="31"/>
  <c r="AE40" i="31" s="1"/>
  <c r="AD33" i="31"/>
  <c r="AE33" i="31" s="1"/>
  <c r="AD25" i="31"/>
  <c r="AE25" i="31" s="1"/>
  <c r="AD15" i="31"/>
  <c r="AE15" i="31" s="1"/>
  <c r="AD8" i="31"/>
  <c r="AE8" i="31" s="1"/>
  <c r="AD70" i="31"/>
  <c r="AE70" i="31" s="1"/>
  <c r="AD54" i="31"/>
  <c r="AE54" i="31" s="1"/>
  <c r="AD48" i="31"/>
  <c r="AE48" i="31" s="1"/>
  <c r="AD47" i="31"/>
  <c r="AE47" i="31" s="1"/>
  <c r="AD64" i="31"/>
  <c r="AE64" i="31" s="1"/>
  <c r="AD60" i="31"/>
  <c r="AE60" i="31" s="1"/>
  <c r="AD59" i="31"/>
  <c r="AE59" i="31" s="1"/>
  <c r="AD46" i="31"/>
  <c r="AE46" i="31" s="1"/>
  <c r="AD44" i="31"/>
  <c r="AE44" i="31" s="1"/>
  <c r="AD20" i="31"/>
  <c r="AE20" i="31" s="1"/>
  <c r="AD12" i="31"/>
  <c r="AE12" i="31" s="1"/>
  <c r="AD49" i="31"/>
  <c r="AE49" i="31" s="1"/>
  <c r="AD72" i="31"/>
  <c r="AE72" i="31" s="1"/>
  <c r="AD71" i="31"/>
  <c r="AE71" i="31" s="1"/>
  <c r="AD4" i="31" l="1"/>
  <c r="AE4" i="31" s="1"/>
</calcChain>
</file>

<file path=xl/sharedStrings.xml><?xml version="1.0" encoding="utf-8"?>
<sst xmlns="http://schemas.openxmlformats.org/spreadsheetml/2006/main" count="2142" uniqueCount="465">
  <si>
    <t>Processo sensibile</t>
  </si>
  <si>
    <t>Descrizione</t>
  </si>
  <si>
    <t>ANALISI PROCESSI</t>
  </si>
  <si>
    <t>Definizione fabbisogno personale</t>
  </si>
  <si>
    <t>Verifica documentazione</t>
  </si>
  <si>
    <t>Individuazione dello strumento per l'affidamento</t>
  </si>
  <si>
    <t>Gestione presenze</t>
  </si>
  <si>
    <t>Definizione dei criteri di aggiudicazione</t>
  </si>
  <si>
    <t>Individuazione e scelta del fornitore a seguito di procedura aperta</t>
  </si>
  <si>
    <t>Pagamento fatture</t>
  </si>
  <si>
    <t>Valutazione e scelta dei candidati</t>
  </si>
  <si>
    <t>Stipula del contratto</t>
  </si>
  <si>
    <t>Ricezione e gestione delle offerte</t>
  </si>
  <si>
    <t>Individuazione e scelta del fornitore a seguito di affidamenti diretti</t>
  </si>
  <si>
    <t>Verifica corretta esecuzione fornitura dei beni</t>
  </si>
  <si>
    <t>Verifica corretta esecuzione fornitura dei lavori</t>
  </si>
  <si>
    <t>Verifica corretta esecuzione fornitura dei servizi</t>
  </si>
  <si>
    <t>Reclutamento tramite contratto di somministrazione lavoro</t>
  </si>
  <si>
    <t>Definizione modalità di reclutamento del personale</t>
  </si>
  <si>
    <t>Gestione attività ed incarichi extra-istituzionali</t>
  </si>
  <si>
    <t>Gestione del personale</t>
  </si>
  <si>
    <t>Gestione trattamento economico e liquidazione emolumenti e compensi</t>
  </si>
  <si>
    <t>Luoghi e settori in cui opera</t>
  </si>
  <si>
    <t>Obblighi legislativi/contrattuali</t>
  </si>
  <si>
    <t>Probabilità</t>
  </si>
  <si>
    <t>Impatto</t>
  </si>
  <si>
    <t>Luoghi e settori poco rischiosi</t>
  </si>
  <si>
    <t>Luoghi e settori mediamente rischiosi</t>
  </si>
  <si>
    <t>Luoghi e settori altamente rischiosi</t>
  </si>
  <si>
    <t>VALUTAZIONE PRESIDI</t>
  </si>
  <si>
    <t>Rischio residuo</t>
  </si>
  <si>
    <t>Affidamento di beni, servizi e lavori</t>
  </si>
  <si>
    <t>Definizione dell'oggetto dell'affidamento</t>
  </si>
  <si>
    <t>Individuazione e scelta del fornitore a seguito di procedure negoziate</t>
  </si>
  <si>
    <t>Ispezioni e controlli dalla P.A.</t>
  </si>
  <si>
    <t>Autorizzazioni/Licenze/Concessioni  rilasciate dalla PA</t>
  </si>
  <si>
    <t>Finanziamenti agevolati/contributi in conto capitale o di esercizio ottenuti dalla PA</t>
  </si>
  <si>
    <t>Contrazione di finanziamenti da istituti di credito</t>
  </si>
  <si>
    <t>PESI</t>
  </si>
  <si>
    <t>VALUTAZIONE DEL RISCHIO</t>
  </si>
  <si>
    <t>PESI AI FATTORI DI PROBABILITA'</t>
  </si>
  <si>
    <t>PROBABILITA'</t>
  </si>
  <si>
    <t>PUNTI</t>
  </si>
  <si>
    <t>PROBABILITA' X IMPATTO</t>
  </si>
  <si>
    <t>Presenza della componente di controllo</t>
  </si>
  <si>
    <t>Punteggio</t>
  </si>
  <si>
    <t>0-10</t>
  </si>
  <si>
    <t>Punteggio rischio residuale (0-25)</t>
  </si>
  <si>
    <t>Rating</t>
  </si>
  <si>
    <t>0≤ x ≤2</t>
  </si>
  <si>
    <t>R</t>
  </si>
  <si>
    <t>Remoto</t>
  </si>
  <si>
    <t>B</t>
  </si>
  <si>
    <t>Basso</t>
  </si>
  <si>
    <t>M</t>
  </si>
  <si>
    <t>Medio</t>
  </si>
  <si>
    <t>A</t>
  </si>
  <si>
    <t>Alto</t>
  </si>
  <si>
    <t>Gestione finanziaria</t>
  </si>
  <si>
    <t>Programmazione acquisti</t>
  </si>
  <si>
    <t>Gestione della cassa economale</t>
  </si>
  <si>
    <t>Nomina RUP</t>
  </si>
  <si>
    <t>Gestione subappalto</t>
  </si>
  <si>
    <t>Nomina commissione esaminatrice</t>
  </si>
  <si>
    <t>Gestione conflitto di interessi</t>
  </si>
  <si>
    <t>Nomina DEC/DEL</t>
  </si>
  <si>
    <t xml:space="preserve">IMPATTO </t>
  </si>
  <si>
    <t>PESI AI FATTORI DI IMPATTO</t>
  </si>
  <si>
    <t xml:space="preserve">Disfunzionalità organizzative/gestionali </t>
  </si>
  <si>
    <t xml:space="preserve">Danno reputazionale </t>
  </si>
  <si>
    <t>TOTALE</t>
  </si>
  <si>
    <t>Nessun danno</t>
  </si>
  <si>
    <t>Danno limitato alla singola attività. Importanza modesta/breve durata</t>
  </si>
  <si>
    <t>Danno che si estende all’intero macro-processo/entità considerevole/breve o media durata</t>
  </si>
  <si>
    <t>Danno che si estende anche ad altri macro-processi/entità elevata/durata media</t>
  </si>
  <si>
    <t>Danno che riguarda l’intera azienda/entità eccezionale/durata lunga</t>
  </si>
  <si>
    <t>Danno reputazionale non particolarmente significativo e notizia dell’evento diffusa solo tra pochi operatori economici</t>
  </si>
  <si>
    <t>Danno reputazionale significativo e notizia dell’evento diffusa solo tra pochi operatori economici/non particolarmente significativo ma notizia dell’evento diffusa su tutto il territorio di riferimento</t>
  </si>
  <si>
    <t>Danno reputazione significativo e notizia dell’evento diffusa nel territorio di riferimento</t>
  </si>
  <si>
    <t>Danno reputazionale in grado di minare irreparabilmente l’immagine aziendale verso gli stakeholders e il territorio di riferimento</t>
  </si>
  <si>
    <t>Gestione tariffazione</t>
  </si>
  <si>
    <t>231 (SI/NO)</t>
  </si>
  <si>
    <t>190 (SI/NO)</t>
  </si>
  <si>
    <t xml:space="preserve">Disfunzionalità organizzative e gestionali </t>
  </si>
  <si>
    <t>Gestione elenco fornitori</t>
  </si>
  <si>
    <t>Azioni da attuare</t>
  </si>
  <si>
    <t>Tempistica di attuazione</t>
  </si>
  <si>
    <t>Descrizione obiettivo</t>
  </si>
  <si>
    <t>Tempistica di monitoraggio</t>
  </si>
  <si>
    <t>RIDUZIONE VALORE PRESIDI</t>
  </si>
  <si>
    <t>Rating rischio nella versione precedente del risk assessment</t>
  </si>
  <si>
    <t>Presenza di NC maggiori</t>
  </si>
  <si>
    <t>Presenza di NC minori</t>
  </si>
  <si>
    <t>Presenza di raccomandazioni</t>
  </si>
  <si>
    <t>Presenza di segnalazioni ritenute fondate</t>
  </si>
  <si>
    <t>Attività sensibile</t>
  </si>
  <si>
    <t>Responsabile monitoraggio</t>
  </si>
  <si>
    <t>N.</t>
  </si>
  <si>
    <t>Affidamento di incarichi professionali</t>
  </si>
  <si>
    <t>Liquidazione delle spese attinenti alle missioni</t>
  </si>
  <si>
    <t>Sostenimento spese di rappresentanza</t>
  </si>
  <si>
    <t>Gestione contenzioso</t>
  </si>
  <si>
    <t>Gestione dei rapporti con la Pubblica Amministrazione</t>
  </si>
  <si>
    <t>Interazioni con Pubblici Ufficiali / Incaricati di pubblico servizio (SI/NO)</t>
  </si>
  <si>
    <t>Normalizzazione controllo preventivo in uso (NC, raccomandazioni, segnalazioni)</t>
  </si>
  <si>
    <t>Rischio residuo nella versione precedente del risk assessment</t>
  </si>
  <si>
    <t>Codice</t>
  </si>
  <si>
    <t>Rev.</t>
  </si>
  <si>
    <t>Approvazione</t>
  </si>
  <si>
    <t>Nomina membri Organo Amministrativo</t>
  </si>
  <si>
    <t>Data approvazione</t>
  </si>
  <si>
    <t>Individuazione e scelta del consulente</t>
  </si>
  <si>
    <t xml:space="preserve">Verifica corretta esecuzione </t>
  </si>
  <si>
    <t>Carte di credito e di debito</t>
  </si>
  <si>
    <t>La controparte rappresenta un socio in affari?
(SI/NO)</t>
  </si>
  <si>
    <t>Indicatore di monitoraggio</t>
  </si>
  <si>
    <t>Responsabile gare e approvvigionamenti</t>
  </si>
  <si>
    <t>CdA</t>
  </si>
  <si>
    <t>- CdA
- Responsabile gare e approvvigionamenti</t>
  </si>
  <si>
    <t>- CdA
- Direttore Generale</t>
  </si>
  <si>
    <t>Nomina Commissione di gara</t>
  </si>
  <si>
    <t>- CdA
- RUP
- Responsabile gare e approvvigionamenti</t>
  </si>
  <si>
    <t xml:space="preserve">Reclutamento tramite società esterne di selezione del personale </t>
  </si>
  <si>
    <t>Erogazione di sponsorizzazioni, contributi ed erogazioni liberali</t>
  </si>
  <si>
    <t>Direttore Generale</t>
  </si>
  <si>
    <t>NO</t>
  </si>
  <si>
    <t>Personale</t>
  </si>
  <si>
    <t>SI</t>
  </si>
  <si>
    <t>Corruzione della controparte al fine di far ottenere indebitamente finanziamenti  per la Società</t>
  </si>
  <si>
    <t>Assemblea dei soci</t>
  </si>
  <si>
    <t>Candidati per la nomina</t>
  </si>
  <si>
    <t>Società esterna di selezione del personale</t>
  </si>
  <si>
    <t>Agenzia per il lavoro</t>
  </si>
  <si>
    <t xml:space="preserve">SI </t>
  </si>
  <si>
    <t>- Erogazione della spesa di rappresentanza per finalità personali e non per motivi legati all'attività istituzionale
- Rischio che elargizioni siano rivolte a pubblici ufficiali o incaricati di pubblico servizio ovvero a soggetti privati che hanno rapporti diretti con la Società, allo scopo esclusivo di alterarne significativamente l’indipendenza di giudizio e di procurare alla Società un vantaggio ingiusto</t>
  </si>
  <si>
    <t>Istituto finanziario</t>
  </si>
  <si>
    <t xml:space="preserve">Offerta di denaro o altra utilità a favore di Pubblici Ufficiali o incaricati di pubblico servizio per indirizzare indebitamente gli esiti delle verifiche ispettive
</t>
  </si>
  <si>
    <t>Comuni, Provincia, SUAP, ecc… (ognuno per le attività di propria competenza)</t>
  </si>
  <si>
    <t>Offerta di denaro o altra utilità a favore di Pubblici Ufficiali o incaricati di pubblico servizio per favorire indebitamente la Società nell'ottenimento di contributi</t>
  </si>
  <si>
    <t>- Commissione esaminatrice
- CdA</t>
  </si>
  <si>
    <t>Responsabile di area</t>
  </si>
  <si>
    <t>- CdA
- Direttore Generale
- Responsabili delle aree aziendali</t>
  </si>
  <si>
    <t>- CdA
- Direttore Generale
- Responsabili gare e approvvigionamenti</t>
  </si>
  <si>
    <t>Sottoscrizione contratto</t>
  </si>
  <si>
    <t>- CdA
- Direttore Generale
- Responsabile gare e approvvigionamenti
- Responsabile di Area
- SOL</t>
  </si>
  <si>
    <t>- RUP
- Responsabile gare e approvvigionamenti</t>
  </si>
  <si>
    <t>- RUP
- Commissione di gara
- Responsabile gare e approvvigionamenti</t>
  </si>
  <si>
    <t>RUP</t>
  </si>
  <si>
    <t>Responsabile Amministrazione e Finanza</t>
  </si>
  <si>
    <t>- Direttore Generale
- Responsabile Amministrazione e Finanza</t>
  </si>
  <si>
    <t>Responsabile dell'area soggetto a verifica</t>
  </si>
  <si>
    <t>Responsabile dell'area interessata dalla richiesta di autorizzazione</t>
  </si>
  <si>
    <t>- CdA
- Direttore Generale
- Responsabile Amministrazione e Finanza</t>
  </si>
  <si>
    <t>Assenza di soci in affari</t>
  </si>
  <si>
    <t>Dipendenti / Amministratori / Soggetti esterni alla Società (es. consulenti, fornitori, rappresentanti della PA)</t>
  </si>
  <si>
    <t>Soggetti esterni alla Società (es. consulenti, fornitori, rappresentanti della PA)</t>
  </si>
  <si>
    <t>Ulteriori rischi/opportunità</t>
  </si>
  <si>
    <t>Descrizione rischi/opportunità</t>
  </si>
  <si>
    <t xml:space="preserve">Tempistica di monitoraggio </t>
  </si>
  <si>
    <t xml:space="preserve">Responsabile monitoraggio </t>
  </si>
  <si>
    <t>MONITORAGGIO</t>
  </si>
  <si>
    <t>Responsabili dell'attuazione</t>
  </si>
  <si>
    <t>Risorse necessarie</t>
  </si>
  <si>
    <t xml:space="preserve">Indicatore di monitoraggio </t>
  </si>
  <si>
    <t>AZIONI PER AFFRONTARE RISCHI/OPPORTUNITA'  E OBIETTIVI PER LA PREVENZIONE DELLA CORRUZIONE</t>
  </si>
  <si>
    <t>N. di situazioni anomale riscontrate nella rilevazione delle presenze o nella concessione di permessi o ferie</t>
  </si>
  <si>
    <t>1) N. di dipendenti aziendali ai quali sono stati concessi premi
2) N. di contestazioni da parte del personale in merito all’erogazione di premi aziendali</t>
  </si>
  <si>
    <t>1) N. di contenziosi in corso
2) N. di accordi transattivi effettuati</t>
  </si>
  <si>
    <t>N. di ispezioni ricevute dalla PA</t>
  </si>
  <si>
    <t>- CdA
- Direttore Generale
- Responsabile risorse umane</t>
  </si>
  <si>
    <t>- CdA
- Direttore Generale
- Responsabile comunicazione</t>
  </si>
  <si>
    <t>Data realizzazione azione e obiettivo</t>
  </si>
  <si>
    <t>Nomina Organismo di vigilanza</t>
  </si>
  <si>
    <t>Organo Amministrativo</t>
  </si>
  <si>
    <t xml:space="preserve">Nomina Collegio sindacale </t>
  </si>
  <si>
    <t xml:space="preserve">Nomina Società di revisione </t>
  </si>
  <si>
    <t>Semestrale</t>
  </si>
  <si>
    <t>Progressioni di carriera</t>
  </si>
  <si>
    <t>Nomina di un soggetto in quanto specificatamente indicato da una controparte quale scambio di utilità ovvero a seguito di accordo illecito con il diretto interessato</t>
  </si>
  <si>
    <t>Stakeholder</t>
  </si>
  <si>
    <t>Beneficiari delle sponsorizzazioni, contributi ed erogazioni liberali</t>
  </si>
  <si>
    <t>Utenti tariffa</t>
  </si>
  <si>
    <t>Dipendenti / Amministratori / Fornitori</t>
  </si>
  <si>
    <t>SI (nel caso di fornitori)</t>
  </si>
  <si>
    <t>/</t>
  </si>
  <si>
    <t>GRUPPO RETIAMBIENTE</t>
  </si>
  <si>
    <t>Allegato 2 al PTPCT
Rev. 00</t>
  </si>
  <si>
    <t>…..</t>
  </si>
  <si>
    <t>Prima emissione del PTPCT del Gruppo RetiAmbiente</t>
  </si>
  <si>
    <t>Consiglio di Amministrazione di RetiAmbiente S.p.A.</t>
  </si>
  <si>
    <t>Amministratore Unico di AAMPS S.p.A.</t>
  </si>
  <si>
    <t>Consiglio di Amministrazione di ASCIT S.p.A.</t>
  </si>
  <si>
    <t>Amministratore Unico di GEOFOR S.p.A.</t>
  </si>
  <si>
    <t>Amministratore Unico di ERSU S.p.A.</t>
  </si>
  <si>
    <t>Amministratore Unico di REA S.p.A.</t>
  </si>
  <si>
    <t>Amministratore Unico di SEA Ambiente S.p.A.</t>
  </si>
  <si>
    <t>Consulenti</t>
  </si>
  <si>
    <t>Fornitori</t>
  </si>
  <si>
    <t>Verifica incassi</t>
  </si>
  <si>
    <t>Gestione contabilità</t>
  </si>
  <si>
    <t>Mobilità infragruppo e selezione interna di personale</t>
  </si>
  <si>
    <t>Valutazione individuale del personale</t>
  </si>
  <si>
    <t>Gestione autorizzazioni e accessi all'uso di applicativi</t>
  </si>
  <si>
    <t>Responsabile IT</t>
  </si>
  <si>
    <t>- RUP
- DL</t>
  </si>
  <si>
    <t>- RUP
- DEC</t>
  </si>
  <si>
    <t>RPCT</t>
  </si>
  <si>
    <t>Responsabile risorse umane</t>
  </si>
  <si>
    <t>N. di avanzamenti di carriera</t>
  </si>
  <si>
    <t>N. di incarichi professionali affidati</t>
  </si>
  <si>
    <t>N. di sponsorizzazioni ed erogazioni liberali</t>
  </si>
  <si>
    <t>1) N. di amministratori di nuova nomina
2) % di dichiarazioni di inconferibilità rilasciate rispetto a quelle richieste dalla normativa vigente
3) % di dichiarazioni di incompatibilità rilasciate rispetto a quelle richieste dalla normativa vigente</t>
  </si>
  <si>
    <t>Responsabile gare</t>
  </si>
  <si>
    <t>Responsabile AFC</t>
  </si>
  <si>
    <t>Tutti i responsabili di Area</t>
  </si>
  <si>
    <t>37001
(SI/NO)</t>
  </si>
  <si>
    <t>Rischio inerente</t>
  </si>
  <si>
    <t>Rating rischio inerente</t>
  </si>
  <si>
    <t>Selezione del personale</t>
  </si>
  <si>
    <t>Gestione omaggi e spese di rappresentanza</t>
  </si>
  <si>
    <t>Gestione comunicazione</t>
  </si>
  <si>
    <t>Nomina organo amministrativo e di controllo</t>
  </si>
  <si>
    <t>Gestione servizi informatici</t>
  </si>
  <si>
    <t>Rischio reato</t>
  </si>
  <si>
    <t>Esempio condotta illecita</t>
  </si>
  <si>
    <t>- CdA 
- Direttore Generale
- Responsabili di Area
- Responsabile risorse umane</t>
  </si>
  <si>
    <t>- CdA 
- Direttore Generale
- Responsabile risorse umane</t>
  </si>
  <si>
    <t>- CdA 
- Direttore Generale
- Responsabile gare e approvvigionamenti
- Responsabile risorse umane</t>
  </si>
  <si>
    <t>Rischio del socio in affari
(B / &gt; B)</t>
  </si>
  <si>
    <t>&gt;B</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</si>
  <si>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Corruzione tra privati - art. 2635 c.c.
- Istigazione alla corruzione tra privati - art. 2635-bis c.c.
- Abuso d'ufficio - art. 323 c.p.
- Situazioni di cattiva amministrazione in cui, a prescindere dalla rilevanza penale del comportamento, vengano assunte decisioni contrarie all’interesse pubblico, sotto il profilo dell’imparzialità, della funzionalità ed economicità</t>
  </si>
  <si>
    <t>- CdA
- Responsabile risorse umane</t>
  </si>
  <si>
    <t>- Direttore Generale
- Responsabile risorse umane</t>
  </si>
  <si>
    <t>- CdA 
- Direttore Generale
- Commissione esaminatrice
- Responsabile risorse umane</t>
  </si>
  <si>
    <t>- Direttore Generale
- Responsabili di Area
- Responsabile risorse umane</t>
  </si>
  <si>
    <t>- Presidente
- Direttore Generale
- Responsabile Amministrazione e Finanza</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</si>
  <si>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Corruzione tra privati - art. 2635 c.c.
- Istigazione alla corruzione tra privati - art. 2635-bis c.c.
- Abuso d'ufficio - art. 323 c.p.
- Peculato - art. 314 c.p.
- Situazioni di cattiva amministrazione in cui, a prescindere dalla rilevanza penale del comportamento, vengano assunte decisioni contrarie all’interesse pubblico, sotto il profilo dell’imparzialità, della funzionalità ed economicità</t>
  </si>
  <si>
    <t>Autorizzazione missioni del personale</t>
  </si>
  <si>
    <t>- Direttore Generale
- Responsabile e addetti amministrazione e finanza</t>
  </si>
  <si>
    <t>- Direttore Generale
- Responsabili gare e approvvigionamenti</t>
  </si>
  <si>
    <t>DEC / Richiedente la consulenza</t>
  </si>
  <si>
    <t>Gestione acquisti in urgenza</t>
  </si>
  <si>
    <t>Subappaltatori</t>
  </si>
  <si>
    <t>- Responsabile Amministrazione e Finanza 
- Presidente
- Direttore Generale</t>
  </si>
  <si>
    <t>- SOL
- Comuni soci</t>
  </si>
  <si>
    <t>- Responsabile Amministrazione e Finanza
- Addetti Amministrazione e finanza</t>
  </si>
  <si>
    <t xml:space="preserve">Gestione fatturazione attiva </t>
  </si>
  <si>
    <t>Gestione omaggi</t>
  </si>
  <si>
    <t>SI (in alcuni casi, es fornitori, consulenti)</t>
  </si>
  <si>
    <t>SI (in alcuni casi, es. rappresentanti della PA)</t>
  </si>
  <si>
    <t>- Ricezione di omaggi quale scambio di utilità per favorire un determinato soggetto (es. nell'aggiudicazione di affidamenti, in fase di assunzione o per altro atto)
- Rischio che le elergizioni di omaggi siano rivolte a pubblici ufficiali o incaricati di pubblico servizio ovvero a soggetti privati che hanno rapporti diretti con la Società, allo scopo esclusivo di alterarne significativamente l’indipendenza di giudizio e di procurare alla Società un vantaggio ingiusto</t>
  </si>
  <si>
    <t>Iscrizione al servizio, variazioni e cessazioni utenze non domestiche</t>
  </si>
  <si>
    <t>Responsabile e addetti ufficio TARI</t>
  </si>
  <si>
    <t>SI (nel caso di utenti PA)</t>
  </si>
  <si>
    <t>Iscrizione al servizio, variazioni e cessazioni utenze domestiche</t>
  </si>
  <si>
    <t>Gestione fatturazione utenze non domestiche</t>
  </si>
  <si>
    <t>Gestione fatturazione utenze domestiche</t>
  </si>
  <si>
    <t>Gestione incassi utenze domestiche</t>
  </si>
  <si>
    <t>Gestione incassi utenze non domestiche</t>
  </si>
  <si>
    <t>Gestione recupero crediti da fatturazione utenze non domestiche</t>
  </si>
  <si>
    <t>Gestione recupero crediti da fatturazione utenze domestiche</t>
  </si>
  <si>
    <t xml:space="preserve">Gestione dei contenziosi e definizione di accordi transattivi </t>
  </si>
  <si>
    <t>- Soggetti esterni (es. fornitori, clienti, PA)
- Dipendenti</t>
  </si>
  <si>
    <t>SI (se la controparte del contenzioso è rappresentata da una PA)</t>
  </si>
  <si>
    <t>Agenzia delle Entrate, ARERA, ATO Toscana Costa, Corte dei Conti, Guardia di Finanza, Ragioneria Generale dello Stato, ARPAT, ASL, Provincia, NOE, Vigili del Fuoco, Ispettorato del Lavoro, ecc… (ognuno per le attività di propria competenza)</t>
  </si>
  <si>
    <t>Gestione del contratto di servizio con ATO Toscana Costa</t>
  </si>
  <si>
    <t>ATO Toscana Costa</t>
  </si>
  <si>
    <t>Offerta di denaro o altra utilità a favore di Pubblici Ufficiali o incaricati di pubblico servizio per favorire indebitamente la Società nella fase di cgestione del contratto di servizio ovvero in fase di affidamento del servizio stesso</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</si>
  <si>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Situazioni di cattiva amministrazione in cui, a prescindere dalla rilevanza penale del comportamento, vengano assunte decisioni contrarie all’interesse pubblico, sotto il profilo dell’imparzialità, della funzionalità ed economicità</t>
  </si>
  <si>
    <t xml:space="preserve">UE, Stato, Regione, ATO Toscana Costa, ecc… </t>
  </si>
  <si>
    <t>Consegna hardware e installazione software</t>
  </si>
  <si>
    <t>Gestione dei beni aziendali</t>
  </si>
  <si>
    <t>Utilizzo dei mezzi di trasporto aziendale e rifornimento carburante</t>
  </si>
  <si>
    <t>Utilizzo dei beni aziendali (telefonia, macchine d'ufficio)</t>
  </si>
  <si>
    <t>Manifestazione di un fabbisogno di personale non effettivo al fine di favorire l'assunzione di determinati soggetti (anche con la finalità indiretta di ottenere vantaggi per l'azienda)</t>
  </si>
  <si>
    <t>- Utilizzo di canali di reclutamento agevolati per favorire l'assuzione di determinati soggetti (anche con la finalità indiretta di ottenere vantaggi per l'azienda)
- Previsione di requisiti di selezione 'personalizzati' per favorire l'assuzione di determinati soggetti (anche con la finalità indiretta di ottenere vantaggi per l'azienda)</t>
  </si>
  <si>
    <t>- Utilizzo della società esterna di selezione del personale al fine di agevolare l'assunzione di determinati soggetti (anche con la finalità indiretta di ottenere vantaggi per l'azienda)
- Previsione di requisiti di selezione 'personalizzati' per favorire l'assuzione di determinati soggetti (anche con la finalità indiretta di ottenere vantaggi per l'azienda)</t>
  </si>
  <si>
    <t>- Utilizzo del canale di reclutamento interinale per favorire l'assuzione di determinati soggetti (anche con la finalità indiretta di ottenere vantaggi per l'azienda)
- Previsione di requisiti di selezione 'personalizzati' per favorire l'assuzione di determinati soggetti (anche con la finalità indiretta di ottenere vantaggi per l'azienda)</t>
  </si>
  <si>
    <t>Nomina, in commissione, di un soggetto con conflitto di interessi verso un candidato, al fine di agevolarlo indebitamente nell'assunzione (anche con la finalità indiretta di ottenere vantaggi per l'azienda)</t>
  </si>
  <si>
    <t>Assegnazione ai candidati di un giudizio e di un punteggio differenti da quelli spettanti al fine di agevolare l'assunzione di un determinato soggetto  (anche con la finalità indiretta di ottenere vantaggi per l'azienda)</t>
  </si>
  <si>
    <t>Determinazione di compensi sovradimensionati rispetto all'incarico e ai tempi di svolgimento al fine di agevolare un determinato soggetto (anche con la finalità indiretta di ottenere vantaggi per l'azienda)</t>
  </si>
  <si>
    <t>Svolgimento di una valutazione di personale alterata rispetto alla situazione effettiva al fine di agevolare un determinato soggetto in fase di mobilità infragruppo o selezione interna (anche con la finalità indiretta di ottenere vantaggi per l'azienda)</t>
  </si>
  <si>
    <t>- Accordi interni al fine di agevolare un determinato dipendente e far risultare la presenza di un soggetto sul posto di lavoro nonostante non sia presente  (anche con la finalità indiretta di ottenere vantaggi per l'azienda)
- Accordi interni al fine di usufruire di permessi sindacali non dovuti (anche con la finalità indiretta di ottenere vantaggi per l'azienda)
- Accordi interni al fine di non riscontrare, per un determinato soggetto, il superamento delle assenze per ferie e/o malattia (anche con la finalità indiretta di ottenere vantaggi per l'azienda)
- Comportamenti impropri di un dipendente che formalizza la propria presenza sul posto di lavoro nonostante non sia presente</t>
  </si>
  <si>
    <t>- Mancata evidenza della situazione di conflitto di interessi, nella gestione delle proprie mansioni, nei confronti di un determinato soggetto, al fine di agevolarlo
- Accordi interni al fine di agevolare un determinato dipendente non evidenziando casistiche di conflitto di interessi a suo carico (anche con la finalità indiretta di ottenere vantaggi per l'azienda)</t>
  </si>
  <si>
    <t>- Svolgimento di attività extra-istituzionali in conflitto di interesse con l'attività svolta dalla Società
- Autorizzazione non dovuta ad un dipendente allo svolgimento di un incarico extra-istituzionale al fine di agevolarlo indebitamente (anche con la finalità indiretta di ottenere vantaggi per l'azienda)</t>
  </si>
  <si>
    <t>Riconoscimento di premi al personale non supportati da criteri oggettivi e da procedure interne ma definito a favore di determinati soggetti al fine di agevolarli indebitamente (anche con la finalità indiretta di ottenere vantaggi per l'azienda)</t>
  </si>
  <si>
    <t>Riconoscimento di avanzamenti di carriera al personale non supportati da criteri oggettivi e da procedure interne ma definite a favore di determinati soggetti al fine di agevolarli indebitamente (anche con la finalità indiretta di ottenere vantaggi per l'azienda)</t>
  </si>
  <si>
    <t>- Inosservanza di regole procedurali per favorire il riconoscimento di vantaggi non dovuti a taluni soggetti, es. pagamento di straordinari (anche con la finalità indiretta di ottenere vantaggi per l'azienda)
- Appropriazione di denaro aziendale</t>
  </si>
  <si>
    <t>- Autorizzazione non dovuta allo svolgimento di missioni ad un dipendente al fine di agevolarlo indebitamente (anche con la finalità indiretta di ottenere vantaggi per l'azienda)
- Svolgimento di missioni per attività non inerenti alle funzioni istituzionali</t>
  </si>
  <si>
    <t>Inosservanza delle norme e delle regole e procedure interne per prevedere il rimborso di spese non rimborsabili nei confronti di un determinato soggetto, al fine di agevolarlo indebitamente (anche con la finalità indiretta di ottenere vantaggi per l'azienda)</t>
  </si>
  <si>
    <t>- Inosservanza delle norme e delle regole e procedure interne per prevedere il rimborso di spese non rimborsabili nei confronti di un determinato soggetto, al fine di agevolarlo indebitamente (anche con la finalità indiretta di ottenere vantaggi per l'azienda)
- Appropriazione di denaro aziendale</t>
  </si>
  <si>
    <t>Rischio di individuazione di uno strumento di affidamento agevolato al fine di effettuare un affidamento a soggetti predeterminati (anche con la finalità indiretta di ottenere vantaggi per l'azienda)</t>
  </si>
  <si>
    <t>Rischio di definizione di un fabbisogno di consulenza non effettivo al fine di effettuare un affidamento a soggetti predeterminati (anche con la finalità indiretta di ottenere vantaggi per l'azienda)</t>
  </si>
  <si>
    <t>Rischio di individuazione di un consulente già predeterminato a seguito di accordo illecito tra le parti (anche con la finalità indiretta di ottenere vantaggi per l'azienda)</t>
  </si>
  <si>
    <t>Rischio di evidenziare una prestazione non effettivamente eseguita al fine di agevolare la controparte (anche con la finalità indiretta di ottenere vantaggi per l'azienda)</t>
  </si>
  <si>
    <t>Definizione di un fabbisogno non effettivo ma finalizzato ad agevolare indebitamente un affidamento verso una determinata controparte (anche con la finalità indiretta di ottenere vantaggi per l'azienda)</t>
  </si>
  <si>
    <t xml:space="preserve">- Nomina di un RUP indirizzata dalla volontà di facilitare la scelta di un determinato fornitore (anche con la finalità indiretta di ottenere vantaggi per l'azienda)
- Mancata comunicazione, da parte del soggetto nominato, di conflitto di interessi con un OE, al fine di agevolarlo </t>
  </si>
  <si>
    <t>Richiesta di acquisto di beni, servizi, lavori non necessari al funzionamento della struttura bensì per selezionare indebitamente un determinato fornitore (anche con la finalità indiretta di ottenere vantaggi per l'azienda)</t>
  </si>
  <si>
    <t>Utilizzo di strumenti di affidamento più agevolati al fine di favorire un determinato OE (anche con la finalità indiretta di ottenere vantaggi per l'azienda)</t>
  </si>
  <si>
    <t>Alterazione dei dati di iscrizione e valutazione periodica di un OE al fine di non far riscontrare carenze che potrebbero comprometterne l'iscrizione ovvero il mantenimento dell'iscrizione all'albo (anche con la finalità indiretta di ottenere vantaggi per l'azienda)</t>
  </si>
  <si>
    <t>Definizione di criteri di aggiudicazione ad hoc (specifici) per favorire determinati soggetti ed imprese nell'aggiudicazione (anche con la finalità indiretta di ottenere vantaggi per l'azienda)</t>
  </si>
  <si>
    <t>Divulgazione di inforamazioni sulle offerte pervenute a terzi soggetti interessati all'aggiudicazione della fornitura al fine di agevolarli indebitamente (anche con la finalità indiretta di ottenere vantaggi per l'azienda)</t>
  </si>
  <si>
    <t xml:space="preserve">- Nomina in commissione di soggetti specifici al fine di indirizzare la scelta verso uno specifico fornitore (anche con la finalità indiretta di ottenere vantaggi per l'azienda)
- Mancata comunicazione, da parte del soggetto nominato, di conflitto di interessi con un OE, al fine di agevolarlo </t>
  </si>
  <si>
    <t>Alterazione degli atti e delle procedure di gara al fine di agevolare uno specifico OE (anche con la finalità indiretta di ottenere vantaggi per l'azienda)</t>
  </si>
  <si>
    <t>Alterazione degli atti e delle procedure al fine di agevolare uno specifico OE (anche con la finalità indiretta di ottenere vantaggi per l'azienda)</t>
  </si>
  <si>
    <t xml:space="preserve">- Nomina di di un DEC/DL specifico al fine di agevolare indebitamento un fornitore nell'esecuzione dell'affidamento (anche con la finalità indiretta di ottenere vantaggi per l'azienda)
- Mancata comunicazione, da parte del soggetto nominato, di conflitto di interessi con un OE, al fine di agevolarlo </t>
  </si>
  <si>
    <t>Gestione acquisti tramite affidamenti diretti, attribuendo tale scelta a motivi di urgenza, al fine di agevolare uno specifico fornitore (anche con la finalità indiretta di ottenere vantaggi per l'azienda)</t>
  </si>
  <si>
    <t>Omesso controllo ovvero mancata applicazione delle disposizioni vigenti in materia di autorizzazione del sub-appalto al fine di agevolare un determinato OE (anche con la finalità indiretta di ottenere vantaggi per l'azienda)</t>
  </si>
  <si>
    <t>Autorizzare lavori non eseguiti ovvero eseguiti difformemente rispetto a quanto concordato al fine di agevolare l'OE (anche con la finalità indiretta di ottenere vantaggi per l'azienda)</t>
  </si>
  <si>
    <t>Autorizzare servizi non eseguiti ovvero eseguiti difformemente rispetto a quanto concordato al fine di agevolare l'OE (anche con la finalità indiretta di ottenere vantaggi per l'azienda)</t>
  </si>
  <si>
    <t>Autorizzare forniture non eseguite ovvero eseguite difformemente rispetto a quanto concordato al fine di agevolare l'OE (anche con la finalità indiretta di ottenere vantaggi per l'azienda)</t>
  </si>
  <si>
    <t>- Pagamenti a fronte di acquisti inesistenti al fine di agevolare un fornitore (anche con la finalità indiretta di ottenere vantaggi per l'azienda)
- Pagamenti per ammontari superiori al valore della fattura effettiva al fine di agevolare un fornitore (anche con la finalità indiretta di ottenere vantaggi per l'azienda)
- Avvantaggiare un fornitore nei tempi di pagamento  (anche con la finalità indiretta di ottenere vantaggi per l'azienda)
- Appropriazione di denaro aziendale</t>
  </si>
  <si>
    <t>- Pagamenti in contanti a fronte di acquisti inesistenti per avvantaggiare un determinato fornitore (anche con la finalità indiretta di ottenere vantaggi per l'azienda)
- Appropriazione di denaro aziendale</t>
  </si>
  <si>
    <t>Agevolazione indebita di una controparte in fase di riscontro dell'incasso (anche con la finalità indiretta di ottenere vantaggi per l'azienda)</t>
  </si>
  <si>
    <t>Alterazione dei dati di fatturazione al fine di agevolare indebitamente la controparte (anche con la finalità indiretta di ottenere vantaggi per l'azienda)</t>
  </si>
  <si>
    <t>- Corruzione tra privati - art. 2635 c.c.
- Istigazione alla corruzione tra privati - art. 2635-bis c.c.</t>
  </si>
  <si>
    <t>Indebito riconoscimento di contributi, sussidi e somme di denaro a soggetti terzi al fine di aevolarli indebitamente (anche con la finalità indiretta di ottenere vantaggi per l'azienda)</t>
  </si>
  <si>
    <t>Alterazione dei dati di iscrizione dell'utente al fine di agevolarlo indebitamente applicandogli una minore tariffa (anche con la finalità indiretta di ottenere vantaggi per l'azienda)</t>
  </si>
  <si>
    <t>Modifica dei dati di fatturazione al fine di agevolare uno specifico utente (anche con la finalità indiretta di ottenere vantaggi per l'azienda)</t>
  </si>
  <si>
    <t>Modifica dei dati di incasso al fine di agevolare uno specifico utente (anche con la finalità indiretta di ottenere vantaggi per l'azienda)</t>
  </si>
  <si>
    <t>Mancata attuazione delle procedure per il recupero crediti ovvero gestione difforme rispetto alla normativa e alla regolamentazione aziendale al fine di agevolare uno specifico utente (anche con la finalità indiretta di ottenere vantaggi per l'azienda)</t>
  </si>
  <si>
    <t>Rischio di chiusura del contenzioso su basi immotivate al fine di agevolare la controparte (anche con la finalità indiretta di ottenere vantaggi per l'azienda)</t>
  </si>
  <si>
    <t xml:space="preserve">- Nomina di un soggetto in quanto specificatamente indicato da una controparte quale scambio di utilità ovvero a seguito di accordo illecito con il diretto interessato 
- Mancato svolgimento delle verifiche necessarie in tema di inconferibilità e incompatibilità </t>
  </si>
  <si>
    <t>- Agevolazione indebita di un dipendente in occasione della consegna di hardware (PC, cellulari, ecc…) ovvero nell'istallazione di software (anche con la finalità indiretta di ottenere vantaggi per l'azienda)
- Appropriazione di beni aziendali</t>
  </si>
  <si>
    <t>Agevolazione indebita di un dipendente in occasione della gestione dell'autorizzazione e dell'accesso ad applicativi aziendali (anche con la finalità indiretta di ottenere vantaggi per l'azienda)</t>
  </si>
  <si>
    <t>- Utilizzo per fini personali di un mezzo aziendale ed effettuazione di rifornimenti di carburante per fini non legati all'attività lavorativa
- Agevolazione indebita di un dipendente in relazione all'utilizzo dei mezzi aziendali (anche con la finalità indiretta di ottenere vantaggi per l'azienda)</t>
  </si>
  <si>
    <t>- Utilizzo da parte dei dipendenti dei beni aziendali di RetiAmbiente per finalità estranee all'attività lavorativa
- Agevolazione indebita di un dipendente in relazione all'utilizzo dei beni aziendali (anche con la finalità indiretta di ottenere vantaggi per l'azienda)</t>
  </si>
  <si>
    <t>Soci in affari a rischio medio/alto (Società esterna di selezione del personale, Agenzia per il lavoro, Consulenti, Fornitori, Subappaltatori, SOL, Comuni soci, Beneficiari delle sponsorizzazioni, contributi ed erogazioni liberali, ATO Toscana costa)</t>
  </si>
  <si>
    <t>Personale aziendale coinvolto</t>
  </si>
  <si>
    <t>Incidenza economica molto elevata (&gt;= 300.000 euro annui)</t>
  </si>
  <si>
    <t>Regolamentazione legislativa e contrattuale chiara e di facile applicazione</t>
  </si>
  <si>
    <t xml:space="preserve">Regolamentazione legislativa e contrattuale di non sempre facile interpretazione con difficoltà di applicazione </t>
  </si>
  <si>
    <t>Eccessiva regolamentazione, complessità e scarsa chiarezza della normativa di riferimento e difficoltà di applicazione</t>
  </si>
  <si>
    <t>Luoghi e settori in cui opera la Società</t>
  </si>
  <si>
    <t>Manifestazione di illeciti in passato nel processo sensibile</t>
  </si>
  <si>
    <t>Incidenza economica modesta (fra 0 euro annui e 20.000 euro annui)</t>
  </si>
  <si>
    <t>Incidenza economica significativa (&gt;= 20.000 euro annui e &lt; di 300.000 euro annui)</t>
  </si>
  <si>
    <t>Interazione con soci in affari</t>
  </si>
  <si>
    <t>Sistema Organizzativo (precisa definizione dei ruoli e delle responsabilità aziendali tramite la formalizzazione di un organigramma, un mansionario, procure, deleghe)</t>
  </si>
  <si>
    <t xml:space="preserve">Regolamentazione del processo all'interno di procedure, regolamenti, ordini di servizio, istruzioni, ecc… </t>
  </si>
  <si>
    <t>Altro (es. presenza di principi etici di comportamento)</t>
  </si>
  <si>
    <t>PRESIDI</t>
  </si>
  <si>
    <t>Descrizione presidi in uso</t>
  </si>
  <si>
    <t>Presenza NC / raccomandazioni / segnalazioni  (inserire il riferimento interno)</t>
  </si>
  <si>
    <t>Valutazione dei presidi in uso
(0-10)</t>
  </si>
  <si>
    <t>Valutazione finale dei presidi in uso</t>
  </si>
  <si>
    <t>Tracciabilità del processo (tramite strumenti cartacei e/o informatici, trasparenza)</t>
  </si>
  <si>
    <t>- Codice etico di Gruppo
- Organigramma
- Procura conferita al Direttore Generale
- Regolamento sulla gestione dell'orario di lavoro
- Software Zucchetti</t>
  </si>
  <si>
    <t>- Codice etico di Gruppo
- Organigramma
- Procedura PG04 - Gestione finanziaria e moduli collegati</t>
  </si>
  <si>
    <t>- Codice etico di Gruppo
- Organigramma
- PTPCT di Gruppo
- Procura conferita al Direttore Generale
- Regolamento selezione e assunzione di personale del gruppo RetiAmbiente</t>
  </si>
  <si>
    <t>- Codice etico di Gruppo
- Organigramma
- Procura conferita al Direttore Generale
- Obblighi di pubblicazione previsti dalla normativa vigente, in particolare D.lgs. 33/2013
- PTPCT di Gruppo</t>
  </si>
  <si>
    <t>- Codice etico di Gruppo
- Organigramma
- Procura conferita al Direttore Generale
- Obblighi di pubblicazione previsti dalla normativa vigente, in particolare D.lgs. 33/2013
- PTPCT di Gruppo
- Regolamento selezione e assunzione di personale del gruppo RetiAmbiente
- Modello 231 di RetiAmbiente S.p.A.</t>
  </si>
  <si>
    <t>- Codice etico di Gruppo
- Organigramma
- Procura conferita al Direttore Generale
- Obblighi di pubblicazione previsti dalla normativa vigente, in particolare D.lgs. 33/2013
- PTPCT di Gruppo
- Regolamento selezione e assunzione di personale del gruppo RetiAmbiente
- Contratto stipulato con la società esterna di selezione del personale
- Modello 231 di RetiAmbiente S.p.A.
- Regolamento per l'affidamento e l'esecuzione di lavori, servizi e forniture di valore inferiore alla soglia comunitaria di cui all'art. 35 del D.lgs. 50/2016</t>
  </si>
  <si>
    <t>- Codice etico di Gruppo
- Organigramma
- Procura conferita al Direttore Generale
- Contratto stipulato con l'agenzia interinale
- Comunicazione all'agenzia interinale del profilo ricercato
- Modello 231 di RetiAmbiente S.p.A.
- Regolamento per l'affidamento e l'esecuzione di lavori, servizi e forniture di valore inferiore alla soglia comunitaria di cui all'art. 35 del D.lgs. 50/2016</t>
  </si>
  <si>
    <t>- Codice etico di Gruppo
- Organigramma
- Obblighi di pubblicazione previsti dalla normativa vigente, in particolare D.lgs. 33/2013
- PTPCT di Gruppo
- Regolamento selezione e assunzione di personale del gruppo RetiAmbiente
- Modello 231 di RetiAmbiente S.p.A.</t>
  </si>
  <si>
    <t>- Codice etico di Gruppo
- Organigramma
- Procura conferita al Direttore Generale
- CCNL di riferimento
- PTPCT di Gruppo
- Regolamento selezione e assunzione di personale del gruppo RetiAmbiente
- Modello 231 di RetiAmbiente S.p.A.</t>
  </si>
  <si>
    <t>- Codice etico di Gruppo
- Organigramma
- Procura conferita al Direttore Generale
- Regolamento selezione e assunzione di personale del gruppo RetiAmbiente
- Modello 231 di RetiAmbiente S.p.A.</t>
  </si>
  <si>
    <t>- Codice etico di Gruppo
- Organigramma
- Procura conferita al Direttore Generale
- Obblighi di pubblicazione previsti dalla normativa vigente, in particolare D.lgs. 33/2013 
- Alla data di approvazione della presente versione del risk assessment non è prevista l'erogazione di premi ai dipendenti
- Modello 231 di RetiAmbiente S.p.A.</t>
  </si>
  <si>
    <t>- Codice etico di Gruppo
- Organigramma 
- Procura conferita al Direttore Generale
- Delega Responsabile Amministrazione e Finanza
- Obblighi di pubblicazione previsti dalla normativa vigente, in particolare D.lgs. 33/2013
- Modello 231 di RetiAmbiente S.p.A.
- PTPCT di Gruppo
- CCNL di riferimento
- Procedura PG04 - Gestione finanziaria e moduli collegati</t>
  </si>
  <si>
    <t>- Codice etico di Gruppo
- Organigramma
- Delega Responsabile Amministrazione e Finanza
- Procura conferita al Direttore Generale
- Modello 231 di RetiAmbiente S.p.A.
- Procedura PG04 - Gestione finanziaria e moduli collegati</t>
  </si>
  <si>
    <t>- Codice etico di Gruppo
- Organigramma
- Procura conferita al Direttore Generale
- Obblighi di pubblicazione previsti dalla normativa vigente, in particolare D.lgs. 33/2013
- Modello 231 di RetiAmbiente S.p.A.
- PTPCT di Gruppo
- Regolamento per l'affidamento e l’esecuzione di lavori, servizi e forniture di valore inferiore alla soglia comunitaria di cui all’art.35 del D.Lgs.n.50/2016</t>
  </si>
  <si>
    <t>- Organigramma 
- Codice etico di Gruppo
- Procura conferita al Direttore Generale
- Regolamento degli approvvigionamenti infragruppo
- Regolamento per l'affidamento e l’esecuzione di lavori, servizi e forniture di valore inferiore alla soglia comunitaria di cui all’art.35 del D.Lgs.n.50/2016
- Regolamento di gruppo
- Modello 231 di RetiAmbiente S.p.A.
- PTPCT di Gruppo
- Procedura PG09 - Ciclo passivo</t>
  </si>
  <si>
    <t>- Organigramma 
- Codice etico di Gruppo
- Procura conferita al Direttore Generale
- Regolamento degli approvvigionamenti infragruppo
- Regolamento per l'affidamento e l’esecuzione di lavori, servizi e forniture di valore inferiore alla soglia comunitaria di cui all’art.35 del D.Lgs.n.50/2016
- Modello 231 di RetiAmbiente S.p.A.
- PTPCT di Gruppo
- Procedura PG09 - Ciclo passivo
- Obblighi di pubblicazione previsti dalla normativa vigente, in particolare D.lgs. 33/2013</t>
  </si>
  <si>
    <t>- Organigramma 
- Codice etico di Gruppo
- Procura conferita al Direttore Generale
- Regolamento degli approvvigionamenti infragruppo
- Regolamento per l'affidamento e l’esecuzione di lavori, servizi e forniture di valore inferiore alla soglia comunitaria di cui all’art.35 del D.Lgs.n.50/2016
- Modello 231 di RetiAmbiente S.p.A.
- PTPCT di Gruppo
- Procedura PG09 - Ciclo passivo</t>
  </si>
  <si>
    <t>- Organigramma 
- Codice etico di Gruppo
- Regolamento degli approvvigionamenti infragruppo
- Regolamento per l'affidamento e l’esecuzione di lavori, servizi e forniture di valore inferiore alla soglia comunitaria di cui all’art.35 del D.Lgs.n.50/2016
- Modello 231 di RetiAmbiente S.p.A.
- PTPCT di Gruppo
- Procedura PG09 - Ciclo passivo
- Obblighi di pubblicazione previsti dalla normativa vigente, in particolare D.lgs. 33/2013
- Dichiarazione richiesta ai commissari di assenza di conflitto di interessi e di cause ostative</t>
  </si>
  <si>
    <t>- Organigramma 
- Codice etico di Gruppo
- Procura conferita al Direttore Generale
- Regolamento degli approvvigionamenti infragruppo
- Regolamento per l'affidamento e l’esecuzione di lavori, servizi e forniture di valore inferiore alla soglia comunitaria di cui all’art.35 del D.Lgs.n.50/2016
- Modello 231 di RetiAmbiente S.p.A.
- PTPCT di Gruppo
- Dichiarazione di assenza di conflitto di interessi richiesta al DEC</t>
  </si>
  <si>
    <t>- Organigramma 
- Codice etico di Gruppo
- Procura conferita al Direttore Generale
- Regolamento degli approvvigionamenti infragruppo
- Regolamento per l'affidamento e l’esecuzione di lavori, servizi e forniture di valore inferiore alla soglia comunitaria di cui all’art.35 del D.Lgs.n.50/2016
- Modello 231 di RetiAmbiente S.p.A.
- PTPCT di Gruppo
- Dichiarazione di assenza di conflitto di interessi sottoscritta dal RUP</t>
  </si>
  <si>
    <t>- Organigramma 
- Codice etico di Gruppo
- Procura conferita al Direttore Generale
- Regolamento degli approvvigionamenti infragruppo
- Regolamento per l'affidamento e l’esecuzione di lavori, servizi e forniture di valore inferiore alla soglia comunitaria di cui all’art.35 del D.Lgs.n.50/2016
- Modello 231 di RetiAmbiente S.p.A.
- PTPCT di Gruppo
- Procedura PG09 - Ciclo passivo
- Procedura PG04 - Gestione finanziaria</t>
  </si>
  <si>
    <t xml:space="preserve">- Codice etico di Gruppo
- Organigramma
- Procura conferita al Direttore Generale
- Delega Responsabile Amministrazione e finanza
- Obblighi di pubblicazione previsti dalla normativa vigente, in particolare D.lgs. 33/2013
- Modello 231 di RetiAmbiente S.p.A.
- PTPCT di Gruppo
- Procedura PG04 - Gestione finanziaria e moduli collegati
</t>
  </si>
  <si>
    <t>- Codice etico di Gruppo
- Organigramma
- Procura conferita al Direttore Generale
- Modello 231 di RetiAmbiente S.p.A.
- Procedura PG04 - Gestione finanziaria</t>
  </si>
  <si>
    <t>- Codice etico di Gruppo
- Organigramma
- Fatture emesse
- Estratti conto bancari
- Solleciti inviati ai clienti in caso di mancato pagamento
- Procedura PG04 - Gestione finanziaria e moduli collegati
- Modello 231 di RetiAmbiente S.p.A.</t>
  </si>
  <si>
    <t>- Codice etico di Gruppo
- Organigramma
- Contratto di servizio Ato - RetiAmbiente 
- Contratto di servizio RetiAmbiente - SOL
- Contratti di service fra la Capogruppo e le SOL
- Piani economico finanziari e operativi approvati
- Rendicontazione predisposta dalle SOL sui servizi erogati
- Modello 231 di RetiAmbiente S.p.A.</t>
  </si>
  <si>
    <t>- Codice etico di Gruppo
- Organigramma
- Modello 231 di RetiAmbiente S.p.A.</t>
  </si>
  <si>
    <t>- Codice etico di Gruppo
- Organigramma
- Modello 231 di RetiAmbiente S.p.A.
- Procedura PG04 - Gestione finanziaria e moduli collegati</t>
  </si>
  <si>
    <t>- Codice etico di Gruppo
- Organigramma
- Obblighi di pubblicazione previsti dalla normativa vigente, in particolare D.lgs. 33/2013
- PTPCT di Gruppo
- Regolamento sponsorizzazioni e liberalità del gruppo RetiAmbiente
- Modello 231 di RetiAmbiente S.p.A.</t>
  </si>
  <si>
    <t>- Codice etico di Gruppo
- Organigramma
- Contratto di servizio ATO Toscana Costa - RetiAmbiente
- Procedura PG10 - Gestione tariffazione
- Autocertificazione presentata dagli utenti
- Regolamenti comunali
- Software per la gestione della tariffa</t>
  </si>
  <si>
    <t>- Organigramma 
- Codice etico di Gruppo
- Procura conferita al Direttore Generale
- Regolamento albo fornitori RetiAmbiente S.p.A.
- Modello 231 di RetiAmbiente S.p.A.
- PTPCT di Gruppo
- Software digital PA</t>
  </si>
  <si>
    <t>- Organigramma 
- Codice etico di Gruppo
- Procura conferita al Direttore Generale
- Regolamento degli approvvigionamenti infragruppo
- Regolamento per l'affidamento e l’esecuzione di lavori, servizi e forniture di valore inferiore alla soglia comunitaria di cui all’art.35 del D.Lgs.n.50/2016
- Modello 231 di RetiAmbiente S.p.A.
- PTPCT di Gruppo
- Procedura PG09 - Ciclo passivo
- Software digital PA</t>
  </si>
  <si>
    <t>- Organigramma 
- Codice etico di Gruppo
- Procura conferita al Direttore Generale
- Regolamento degli approvvigionamenti infragruppo
- Modello 231 di RetiAmbiente S.p.A.
- PTPCT di Gruppo
- Procedura PG09 - Ciclo passivo
- Obblighi di pubblicazione previsti dalla normativa vigente, in particolare D.lgs. 33/2013
- Software digital PA</t>
  </si>
  <si>
    <t>- Organigramma 
- Codice etico di Gruppo
- Procura conferita al Direttore Generale
- Regolamento degli approvvigionamenti infragruppo
- Regolamento per l'affidamento e l’esecuzione di lavori, servizi e forniture di valore inferiore alla soglia comunitaria di cui all’art.35 del D.Lgs.n.50/2016
- Modello 231 di RetiAmbiente S.p.A.
- PTPCT di Gruppo
- Procedura PG09 - Ciclo passivo
- Obblighi di pubblicazione previsti dalla normativa vigente, in particolare D.lgs. 33/2013
- Software digital PA</t>
  </si>
  <si>
    <t>- Codice etico di Gruppo
- Organigramma
- Contratto di servizio ATO Toscana Costa - RetiAmbiente
- Procedura PG10 - Gestione tariffazione
- Regolamenti comunali
- Software per la gestione della tariffa</t>
  </si>
  <si>
    <t>- Codice etico di Gruppo
- Organigramma
- Procura conferita al Direttore Generale
- Modello 231 di RetiAmbiente S.p.A.</t>
  </si>
  <si>
    <t xml:space="preserve">- Codice etico di Gruppo
- Organigramma
- Obblighi di pubblicazione previsti dalla normativa vigente, in particolare D.lgs. 33/2013
- PTPCT di Gruppo
- Statuto </t>
  </si>
  <si>
    <t>- Avviso pubblico per l'individuazione del collegio sindacale
- Statuto</t>
  </si>
  <si>
    <t>- Avviso pubblico per l'individuazione della società di revisione
- Statuto</t>
  </si>
  <si>
    <t>Modello 231 di RetiAmbiente S.p.A.</t>
  </si>
  <si>
    <t>- Codice etico di Gruppo
- Organigramma
- Modello 231 di RetiAmbiente S.p.A.
- Procura conferita al Direttore Generale</t>
  </si>
  <si>
    <t>- Codice etico di Gruppo
- Organigramma
- Modello 231 di RetiAmbiente S.p.A.
- Contratto di servizio stipulato fra RetiAmbiente e ATO Toscana Costa e disciplinare tecnico
- Piano industriale, strategico, economico e finanziario
- Contratto di servizio fra RetiAmbiente e le SOL
- Regolamento di gruppo</t>
  </si>
  <si>
    <t>- Codice etico di Gruppo
- Organigramma
- Modello 231 di RetiAmbiente S.p.A.
- Regolamento dotazioni ITC di Gruppo</t>
  </si>
  <si>
    <t>- Codice etico di Gruppo
- Organigramma
- Regolamento automezzi aziendali di Gruppo</t>
  </si>
  <si>
    <t>N. di selezioni esterne effettuate</t>
  </si>
  <si>
    <t>N. di selezioni (interne ed esterne) dove è stata utilizzata una società esterna di selezione</t>
  </si>
  <si>
    <t>N. di assunzioni interinali</t>
  </si>
  <si>
    <t>N. di casi di conflitto di interesse o incompatibilità emerse in occasione della nomina di commissari per selezione del personale</t>
  </si>
  <si>
    <t>N. di assunzioni a tempo determinato e indeterminato</t>
  </si>
  <si>
    <t>N. di selezioni interne</t>
  </si>
  <si>
    <t>N. di casi di conflitti di interesse riscontrati per i dipendenti aziendali (al di fuori dei processi di selezione del personale e affidamenti)</t>
  </si>
  <si>
    <t>- N. di casi di svolgimento di incarichi extra istituzionali per cui è stata richiesta l'autorizzazione
- % di casi dove non è stata rilasciata l'autorizzazione allo svolgimento di incarichi extra-istituzionali rispetto al totale delle richieste</t>
  </si>
  <si>
    <t>N. di casistiche di spese per trasferta non rimborsate per difformità nella documentazione presentata</t>
  </si>
  <si>
    <t>Responsabile Amministrazione e finanza</t>
  </si>
  <si>
    <t>N. di casi di conflitti di interesse del RUP</t>
  </si>
  <si>
    <t>% di affidamenti diretti rispetto al totale degli affidamenti (sia in termini numerici che di importo)</t>
  </si>
  <si>
    <t>N. di casi di conflitti di interesse dei commissari di gara</t>
  </si>
  <si>
    <t>N. di casi di conflitti di interesse dei DEC/DL</t>
  </si>
  <si>
    <t xml:space="preserve">N. di casi di pagamenti in contanti per importi superiori al limite definito nella procedura finanziaria </t>
  </si>
  <si>
    <t>N. di casi di applicazione di penali da parte dell'ATO Toscana Costa legate all'esecuzione del contratto di servizio</t>
  </si>
  <si>
    <t>N. di autorizzazioni / licenze / concessioni richieste alla PA</t>
  </si>
  <si>
    <t>N. di contributi pubblici richiesti alla PA e n. di quelli ottenuti</t>
  </si>
  <si>
    <t>Risk assessment RetiAmbiente S.p.A.</t>
  </si>
  <si>
    <t>Soci in affari a rischio basso (Istituto finanziario, utenti tariffa, fornitori di acquisti in contanti e con carta di credito)</t>
  </si>
  <si>
    <t>&gt;16</t>
  </si>
  <si>
    <t>2 &lt; x ≤5</t>
  </si>
  <si>
    <t>5&lt; x ≤16</t>
  </si>
  <si>
    <t>Incidenza economica del processo</t>
  </si>
  <si>
    <t>Aumentare il numero degli affidamenti per i quali svolgere gare da parte di RetiAmbiente in qualità di stazione appaltante per tutto il Gruppo</t>
  </si>
  <si>
    <t>Personale aziendale</t>
  </si>
  <si>
    <t>Responsabile gare RetiAmbiente S.p.A.</t>
  </si>
  <si>
    <t>Entro il 31/12/2023</t>
  </si>
  <si>
    <t>% di aumento delle gare gestite dalla Capogruppo rispetto ai due anni precedenti (sia in termini quantitativi che di valore monetario)</t>
  </si>
  <si>
    <t>RPCT / RFC</t>
  </si>
  <si>
    <t>N. di gare esperite in qualità di stazione appaltante per il Gruppo e non inserite nel programma degli acquisti di Gruppo</t>
  </si>
  <si>
    <t>Aumentare il livello di controllo sull'affidamento di incarichi professionali</t>
  </si>
  <si>
    <t>RFC / RPCT</t>
  </si>
  <si>
    <t>Direttore Generale di RetiAmbiente S.p.A.</t>
  </si>
  <si>
    <t>Aumentare il livello di controllo sulle procedure di gara aperta e negoziata</t>
  </si>
  <si>
    <t>% di procedure di gara sottoposte a audit rispetto al totale delle procedure esperite</t>
  </si>
  <si>
    <t>Consiglio di Amministrazione di ESA S.p.A.</t>
  </si>
  <si>
    <t>Data di entrata in vigore</t>
  </si>
  <si>
    <t>Nessun evento illecito emerso in passato né a carico della Società né a carico di dipendenti, Direttori generali e Amministratori</t>
  </si>
  <si>
    <t>Eventi illeciti emersi in passato conclusi con esito positivo per la Società ovvero per Amministratori, Direttori generali e dipendenti ovvero eventi con processo in corso e sentenza non ancora pronunciata</t>
  </si>
  <si>
    <t>Eventi illeciti emersi in passato conclusi con sentenza di condanna per la Società o per Amministratori, Direttori generali e dipendenti</t>
  </si>
  <si>
    <t xml:space="preserve">RATING RISCHIO </t>
  </si>
  <si>
    <t>00</t>
  </si>
  <si>
    <t xml:space="preserve">Rating rischio  residuo                               </t>
  </si>
  <si>
    <t>Sottoporre ad audit interno almeno il 50% degli incarichi professionali affidati da RetiAmbiente S.p.A. nel corso del 2023</t>
  </si>
  <si>
    <t>% di incarichi professionali sottoposti ad audit rispetto al totale degli affidamenti di incarichi professionali effettuati nell'anno 2023</t>
  </si>
  <si>
    <t>Entro il 30/11/2023</t>
  </si>
  <si>
    <t>Migliorare il processo di definizione dei fabbisogni di acquisto da parte delle singole SOL e programmare un numero maggiore di gare da parte della Capogruppo per l'anno 2023</t>
  </si>
  <si>
    <t>Entro il 31/01/2024</t>
  </si>
  <si>
    <t>Sottoporre ad audit interno almeno il 30% delle procedure aperte svolte da RetiAmbiente S.p.A. nel 2023</t>
  </si>
  <si>
    <t>Sottoporre ad audit interno almeno il 30% delle procedure negoziate svolte da RetiAmbiente S.p.A. nel 2023</t>
  </si>
  <si>
    <t>Potenziare la dotazione organica degli uffici aziendali, in particolare per le aree interessate da rischi corruttivi (es. gare)</t>
  </si>
  <si>
    <t>- Personale per lo svolgimento delle selezioni e la gestione delle assunzioni
- Risorse economiche per lo svolgimento delle selezioni e per l'assunzione</t>
  </si>
  <si>
    <t>% di incremento dell'organico aziendale di RetiAmbiente S.p.A. nel corso dell'anno 2023</t>
  </si>
  <si>
    <t>Si rinvia all'attività n. 18</t>
  </si>
  <si>
    <t>Aumentare l'informatizzazione del ciclo passivo</t>
  </si>
  <si>
    <t>- Personale aziendale 
- Risorse economiche</t>
  </si>
  <si>
    <t>Responsabile ufficio TARI</t>
  </si>
  <si>
    <t xml:space="preserve">% di utenti non domestici morosi rispetto al totale degli utenti </t>
  </si>
  <si>
    <t xml:space="preserve">% di utenti domestici morosi rispetto al totale degli utenti </t>
  </si>
  <si>
    <t>% di crediti da utenze non domestiche recuperati rispetto al totale dei crediti da recuperare (sia in termini numerici che di valore)</t>
  </si>
  <si>
    <t>% di crediti da utenze domestiche recuperati rispetto al totale dei crediti da recuperare (sia in termini numerici che di valore)</t>
  </si>
  <si>
    <t xml:space="preserve">Elenco degli incarichi professionali affidati in assenza di confronto competitivo fra più professionisti </t>
  </si>
  <si>
    <t xml:space="preserve">Elenco degli affidamenti effettuati a fornitori non iscritti all'albo fornitori </t>
  </si>
  <si>
    <t>Elenco degli acquisti (sopra 5.000 euro) effettuati senza l'utilizzo della piattaforma telematica</t>
  </si>
  <si>
    <t>Elenco degli acquisti dove non è stato possibile applicare il criterio della rotazione</t>
  </si>
  <si>
    <t xml:space="preserve">Elenco degli acquisti effettuati in urgenza </t>
  </si>
  <si>
    <t xml:space="preserve">Elenco dei subappalti </t>
  </si>
  <si>
    <t>Elenco delle fatture pagate in assenza della verifica della corretta esecuzione</t>
  </si>
  <si>
    <t>N. di omaggi erogati di valore superiore alla soglia definita dal codice etico di gruppo</t>
  </si>
  <si>
    <r>
      <t xml:space="preserve">Incrementare l'organico aziendale, tramite selezioni interne, esterne ovvero mobilità infragruppo, in particolare nelle seguenti aree aziendali: </t>
    </r>
    <r>
      <rPr>
        <sz val="14"/>
        <color rgb="FF0070C0"/>
        <rFont val="Calibri"/>
        <family val="2"/>
        <scheme val="minor"/>
      </rPr>
      <t>Controllo di gestione,CDS con ATO,MTR,Budget- TARI - Risorse Umane e paghe- Gare e Approvvigionamenti - legale - ICT- Sicurezza e Ambiente - Sviluppo  progettazione e innovazione- Supply e enviroment energy - Gestione autorizzazioni</t>
    </r>
  </si>
  <si>
    <t>Completamento dell'implementazione del gestionale CICLO PASSIVO entro i termini previsti</t>
  </si>
  <si>
    <t>Responsabile controllo di gestione</t>
  </si>
  <si>
    <t>Completare il processo di implementazione del gestionale CICLO PASSIVO al fine di tracciare informaticamente il ciclo passivo, dalla fase di definizione del fabbisogno a quella di esecuzione della prestazione</t>
  </si>
  <si>
    <t>Entro il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</si>
</sst>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b/>
      <sz val="9"/>
      <name val="Calibri"/>
      <family val="2"/>
      <scheme val="minor"/>
    </font>
    <font>
      <sz val="9"/>
      <name val="Calibri"/>
      <family val="2"/>
      <scheme val="minor"/>
    </font>
    <font>
      <b/>
      <sz val="10"/>
      <name val="Calibri"/>
      <family val="2"/>
      <scheme val="minor"/>
    </font>
    <font>
      <u/>
      <sz val="11"/>
      <color theme="10"/>
      <name val="Calibri"/>
      <family val="2"/>
      <scheme val="minor"/>
    </font>
    <font>
      <u/>
      <sz val="11"/>
      <color theme="11"/>
      <name val="Calibri"/>
      <family val="2"/>
      <scheme val="minor"/>
    </font>
    <font>
      <b/>
      <sz val="11"/>
      <color rgb="FFFF0000"/>
      <name val="Calibri"/>
      <family val="2"/>
    </font>
    <font>
      <sz val="11"/>
      <name val="Calibri"/>
      <family val="2"/>
    </font>
    <font>
      <b/>
      <sz val="14"/>
      <color rgb="FFFF0000"/>
      <name val="Calibri"/>
      <family val="2"/>
    </font>
    <font>
      <b/>
      <sz val="11"/>
      <name val="Calibri"/>
      <family val="2"/>
    </font>
    <font>
      <sz val="11"/>
      <color rgb="FF000000"/>
      <name val="Calibri"/>
      <family val="2"/>
    </font>
    <font>
      <sz val="11"/>
      <name val="Calibri"/>
      <family val="2"/>
      <scheme val="minor"/>
    </font>
    <font>
      <b/>
      <sz val="12"/>
      <name val="Calibri"/>
      <family val="2"/>
      <scheme val="minor"/>
    </font>
    <font>
      <sz val="9"/>
      <name val="Calibri"/>
      <family val="2"/>
    </font>
    <font>
      <b/>
      <sz val="16"/>
      <color theme="1"/>
      <name val="Times New Roman"/>
      <family val="1"/>
    </font>
    <font>
      <sz val="11"/>
      <color theme="1"/>
      <name val="Times New Roman"/>
      <family val="1"/>
    </font>
    <font>
      <b/>
      <sz val="36"/>
      <color theme="1"/>
      <name val="Times New Roman"/>
      <family val="1"/>
    </font>
    <font>
      <b/>
      <sz val="22"/>
      <color theme="1"/>
      <name val="Times New Roman"/>
      <family val="1"/>
    </font>
    <font>
      <b/>
      <sz val="11"/>
      <name val="Calibri"/>
      <family val="2"/>
      <scheme val="minor"/>
    </font>
    <font>
      <sz val="10"/>
      <name val="Calibri"/>
      <family val="2"/>
      <scheme val="minor"/>
    </font>
    <font>
      <sz val="8"/>
      <name val="Calibri"/>
      <family val="2"/>
      <scheme val="minor"/>
    </font>
    <font>
      <b/>
      <sz val="10"/>
      <color theme="1"/>
      <name val="Times New Roman"/>
      <family val="1"/>
    </font>
    <font>
      <sz val="10"/>
      <color theme="1"/>
      <name val="Times New Roman"/>
      <family val="1"/>
    </font>
    <font>
      <b/>
      <sz val="14"/>
      <name val="Calibri"/>
      <family val="2"/>
      <scheme val="minor"/>
    </font>
    <font>
      <sz val="14"/>
      <name val="Calibri"/>
      <family val="2"/>
      <scheme val="minor"/>
    </font>
    <font>
      <sz val="14"/>
      <color rgb="FF0070C0"/>
      <name val="Calibri"/>
      <family val="2"/>
      <scheme val="minor"/>
    </font>
  </fonts>
  <fills count="8">
    <fill>
      <patternFill patternType="none"/>
    </fill>
    <fill>
      <patternFill patternType="gray125"/>
    </fill>
    <fill>
      <patternFill patternType="solid">
        <fgColor rgb="FFEFEFEF"/>
        <bgColor rgb="FF000000"/>
      </patternFill>
    </fill>
    <fill>
      <patternFill patternType="solid">
        <fgColor rgb="FFEFEFEF"/>
        <bgColor rgb="FFFFFFFF"/>
      </patternFill>
    </fill>
    <fill>
      <patternFill patternType="solid">
        <fgColor rgb="FFCCFF99"/>
        <bgColor indexed="64"/>
      </patternFill>
    </fill>
    <fill>
      <patternFill patternType="solid">
        <fgColor rgb="FF00B050"/>
        <bgColor indexed="64"/>
      </patternFill>
    </fill>
    <fill>
      <patternFill patternType="solid">
        <fgColor rgb="FF92D050"/>
        <bgColor indexed="64"/>
      </patternFill>
    </fill>
    <fill>
      <patternFill patternType="solid">
        <fgColor theme="9" tint="0.5999938962981048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7">
    <xf numFmtId="0" fontId="0" fillId="0" borderId="0"/>
    <xf numFmtId="0" fontId="2" fillId="0" borderId="0"/>
    <xf numFmtId="0" fontId="1" fillId="0" borderId="0"/>
    <xf numFmtId="0" fontId="1" fillId="0" borderId="0"/>
    <xf numFmtId="0" fontId="1" fillId="0" borderId="0"/>
    <xf numFmtId="0" fontId="2"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1" fillId="0" borderId="0" applyFont="0" applyFill="0" applyBorder="0" applyAlignment="0" applyProtection="0"/>
  </cellStyleXfs>
  <cellXfs count="120">
    <xf numFmtId="0" fontId="0" fillId="0" borderId="0" xfId="0"/>
    <xf numFmtId="0" fontId="0" fillId="0" borderId="1" xfId="0" applyBorder="1" applyAlignment="1">
      <alignment vertical="center" wrapText="1"/>
    </xf>
    <xf numFmtId="0" fontId="0" fillId="0" borderId="1" xfId="0" applyBorder="1" applyAlignment="1">
      <alignment vertical="center"/>
    </xf>
    <xf numFmtId="0" fontId="10" fillId="0" borderId="1" xfId="5" applyFont="1" applyBorder="1" applyAlignment="1">
      <alignment vertical="center"/>
    </xf>
    <xf numFmtId="0" fontId="3" fillId="0" borderId="0" xfId="0" applyFont="1" applyAlignment="1">
      <alignment vertical="center" wrapText="1"/>
    </xf>
    <xf numFmtId="0" fontId="3" fillId="0" borderId="0" xfId="0" applyFont="1" applyAlignment="1">
      <alignment vertical="center"/>
    </xf>
    <xf numFmtId="0" fontId="10" fillId="3" borderId="1" xfId="5" applyFont="1" applyFill="1" applyBorder="1" applyAlignment="1">
      <alignment horizontal="center" vertical="center" wrapText="1"/>
    </xf>
    <xf numFmtId="0" fontId="9" fillId="2" borderId="1" xfId="5" applyFont="1" applyFill="1" applyBorder="1" applyAlignment="1">
      <alignment horizontal="justify" vertical="center" wrapText="1"/>
    </xf>
    <xf numFmtId="0" fontId="13" fillId="0" borderId="1" xfId="5" applyFont="1" applyBorder="1" applyAlignment="1">
      <alignment horizontal="center" vertical="center" wrapText="1"/>
    </xf>
    <xf numFmtId="0" fontId="10" fillId="0" borderId="1" xfId="5" applyFont="1" applyBorder="1" applyAlignment="1">
      <alignment horizontal="center" vertical="center" wrapText="1"/>
    </xf>
    <xf numFmtId="0" fontId="10" fillId="0" borderId="1" xfId="5" applyFont="1" applyBorder="1" applyAlignment="1">
      <alignment horizontal="justify" vertical="center" wrapText="1"/>
    </xf>
    <xf numFmtId="0" fontId="13" fillId="2" borderId="1" xfId="5" applyFont="1" applyFill="1" applyBorder="1" applyAlignment="1">
      <alignment horizontal="center" vertical="center" wrapText="1"/>
    </xf>
    <xf numFmtId="0" fontId="12" fillId="0" borderId="1" xfId="1" applyFont="1" applyBorder="1" applyAlignment="1">
      <alignment horizontal="justify" vertical="center" wrapText="1"/>
    </xf>
    <xf numFmtId="0" fontId="10" fillId="0" borderId="1" xfId="1" applyFont="1" applyBorder="1" applyAlignment="1">
      <alignment horizontal="center" vertical="center"/>
    </xf>
    <xf numFmtId="0" fontId="12" fillId="0" borderId="1" xfId="1" applyFont="1" applyBorder="1" applyAlignment="1">
      <alignment horizontal="center" vertical="center"/>
    </xf>
    <xf numFmtId="0" fontId="10" fillId="0" borderId="1" xfId="1" quotePrefix="1" applyFont="1" applyBorder="1" applyAlignment="1">
      <alignment horizontal="center" vertical="center"/>
    </xf>
    <xf numFmtId="16" fontId="10" fillId="0" borderId="1" xfId="1" quotePrefix="1" applyNumberFormat="1" applyFont="1" applyBorder="1" applyAlignment="1">
      <alignment horizontal="center" vertical="center"/>
    </xf>
    <xf numFmtId="9" fontId="10" fillId="0" borderId="1" xfId="26" applyFont="1" applyBorder="1" applyAlignment="1">
      <alignment horizontal="center" vertical="center"/>
    </xf>
    <xf numFmtId="0" fontId="12" fillId="0" borderId="1" xfId="5" applyFont="1" applyBorder="1" applyAlignment="1">
      <alignment vertical="center"/>
    </xf>
    <xf numFmtId="0" fontId="10" fillId="0" borderId="1" xfId="5" applyFont="1" applyBorder="1" applyAlignment="1">
      <alignment vertical="center" wrapText="1"/>
    </xf>
    <xf numFmtId="9" fontId="12" fillId="0" borderId="1" xfId="26" applyFont="1" applyBorder="1" applyAlignment="1">
      <alignment horizontal="center" vertical="center"/>
    </xf>
    <xf numFmtId="0" fontId="12" fillId="0" borderId="0" xfId="1" applyFont="1" applyAlignment="1">
      <alignment horizontal="justify" vertical="center" wrapText="1"/>
    </xf>
    <xf numFmtId="0" fontId="12" fillId="0" borderId="0" xfId="1" applyFont="1" applyAlignment="1">
      <alignment horizontal="center" vertical="center"/>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4" xfId="0" applyBorder="1"/>
    <xf numFmtId="0" fontId="0" fillId="0" borderId="5" xfId="0" applyBorder="1"/>
    <xf numFmtId="0" fontId="0" fillId="0" borderId="7" xfId="0" applyBorder="1" applyAlignment="1">
      <alignment vertical="center"/>
    </xf>
    <xf numFmtId="0" fontId="0" fillId="0" borderId="12" xfId="0" applyBorder="1" applyAlignment="1">
      <alignment vertical="center"/>
    </xf>
    <xf numFmtId="0" fontId="18" fillId="0" borderId="13" xfId="0" applyFont="1" applyBorder="1" applyAlignment="1">
      <alignment vertical="center"/>
    </xf>
    <xf numFmtId="0" fontId="18" fillId="0" borderId="4" xfId="0" applyFont="1" applyBorder="1" applyAlignment="1">
      <alignment vertical="center"/>
    </xf>
    <xf numFmtId="0" fontId="18" fillId="0" borderId="14" xfId="0" applyFont="1" applyBorder="1" applyAlignment="1">
      <alignment vertical="center"/>
    </xf>
    <xf numFmtId="0" fontId="18" fillId="0" borderId="0" xfId="0" applyFont="1" applyAlignment="1">
      <alignment vertical="center"/>
    </xf>
    <xf numFmtId="0" fontId="18" fillId="0" borderId="0" xfId="0" applyFont="1"/>
    <xf numFmtId="0" fontId="18" fillId="0" borderId="13" xfId="0" applyFont="1" applyBorder="1" applyAlignment="1">
      <alignment horizontal="center" vertical="center" wrapText="1"/>
    </xf>
    <xf numFmtId="0" fontId="18" fillId="0" borderId="13" xfId="0" applyFont="1" applyBorder="1" applyAlignment="1">
      <alignment horizontal="center" vertical="center"/>
    </xf>
    <xf numFmtId="0" fontId="14" fillId="0" borderId="0" xfId="0" applyFont="1"/>
    <xf numFmtId="0" fontId="14" fillId="0" borderId="0" xfId="0" applyFont="1" applyAlignment="1">
      <alignment horizontal="center"/>
    </xf>
    <xf numFmtId="0" fontId="14" fillId="0" borderId="0" xfId="0" applyFont="1" applyAlignment="1">
      <alignment horizontal="left"/>
    </xf>
    <xf numFmtId="0" fontId="5" fillId="0" borderId="0" xfId="0" applyFont="1"/>
    <xf numFmtId="0" fontId="4" fillId="0" borderId="0" xfId="0" applyFont="1" applyAlignment="1">
      <alignment horizontal="center"/>
    </xf>
    <xf numFmtId="9" fontId="21" fillId="0" borderId="0" xfId="0" applyNumberFormat="1" applyFont="1" applyAlignment="1">
      <alignment horizontal="center"/>
    </xf>
    <xf numFmtId="0" fontId="20" fillId="0" borderId="0" xfId="0" applyFont="1" applyAlignment="1">
      <alignment horizontal="center" vertical="center"/>
    </xf>
    <xf numFmtId="0" fontId="24" fillId="0" borderId="1" xfId="0" applyFont="1" applyBorder="1" applyAlignment="1">
      <alignment horizontal="center" vertical="center" wrapText="1"/>
    </xf>
    <xf numFmtId="0" fontId="0" fillId="0" borderId="0" xfId="0" applyAlignment="1">
      <alignment vertical="center"/>
    </xf>
    <xf numFmtId="0" fontId="10" fillId="0" borderId="0" xfId="1" applyFont="1" applyAlignment="1">
      <alignment vertical="center"/>
    </xf>
    <xf numFmtId="0" fontId="0" fillId="0" borderId="0" xfId="0" applyAlignment="1">
      <alignment horizontal="center" vertical="center"/>
    </xf>
    <xf numFmtId="49" fontId="0" fillId="0" borderId="0" xfId="0" applyNumberFormat="1" applyAlignment="1">
      <alignment vertical="center"/>
    </xf>
    <xf numFmtId="0" fontId="14" fillId="0" borderId="1" xfId="0" applyFont="1"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vertical="center"/>
    </xf>
    <xf numFmtId="49" fontId="0" fillId="0" borderId="1" xfId="0" applyNumberFormat="1" applyBorder="1" applyAlignment="1">
      <alignment vertical="center" wrapText="1"/>
    </xf>
    <xf numFmtId="49" fontId="14" fillId="0" borderId="1" xfId="0" applyNumberFormat="1" applyFont="1" applyBorder="1" applyAlignment="1">
      <alignment vertical="center" wrapText="1"/>
    </xf>
    <xf numFmtId="9" fontId="12" fillId="0" borderId="0" xfId="26" applyFont="1" applyBorder="1" applyAlignment="1">
      <alignment horizontal="center" vertical="center"/>
    </xf>
    <xf numFmtId="0" fontId="12" fillId="0" borderId="0" xfId="5" applyFont="1" applyAlignment="1">
      <alignment vertical="center"/>
    </xf>
    <xf numFmtId="0" fontId="25" fillId="6" borderId="1" xfId="0" applyFont="1" applyFill="1" applyBorder="1" applyAlignment="1">
      <alignment horizontal="center" vertical="center" wrapText="1"/>
    </xf>
    <xf numFmtId="0" fontId="5" fillId="0" borderId="1" xfId="1" quotePrefix="1" applyFont="1" applyBorder="1" applyAlignment="1">
      <alignment horizontal="left" vertical="center" wrapText="1"/>
    </xf>
    <xf numFmtId="0" fontId="23" fillId="0" borderId="2" xfId="0" applyFont="1" applyBorder="1" applyAlignment="1">
      <alignment horizontal="center" vertical="center" wrapText="1"/>
    </xf>
    <xf numFmtId="0" fontId="4" fillId="0" borderId="1" xfId="1" applyFont="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1" xfId="0" quotePrefix="1" applyFont="1" applyBorder="1" applyAlignment="1">
      <alignment horizontal="left" vertical="center" wrapText="1"/>
    </xf>
    <xf numFmtId="0" fontId="5" fillId="0" borderId="1" xfId="0" quotePrefix="1" applyFont="1" applyBorder="1" applyAlignment="1">
      <alignment horizontal="center" vertical="center" wrapText="1"/>
    </xf>
    <xf numFmtId="0" fontId="5" fillId="0" borderId="1" xfId="1" quotePrefix="1" applyFont="1" applyBorder="1" applyAlignment="1">
      <alignment horizontal="center" vertical="center" wrapText="1"/>
    </xf>
    <xf numFmtId="0" fontId="5" fillId="0" borderId="1" xfId="3" quotePrefix="1" applyFont="1" applyBorder="1" applyAlignment="1">
      <alignment horizontal="left" vertical="center" wrapText="1"/>
    </xf>
    <xf numFmtId="0" fontId="5" fillId="0" borderId="1" xfId="3" quotePrefix="1" applyFont="1" applyBorder="1" applyAlignment="1">
      <alignment horizontal="center" vertical="center" wrapText="1"/>
    </xf>
    <xf numFmtId="0" fontId="5" fillId="0" borderId="1" xfId="2" applyFont="1" applyBorder="1" applyAlignment="1" applyProtection="1">
      <alignment horizontal="center" vertical="center" wrapText="1"/>
      <protection locked="0" hidden="1"/>
    </xf>
    <xf numFmtId="0" fontId="4" fillId="0" borderId="1" xfId="0" applyFont="1" applyBorder="1" applyAlignment="1">
      <alignment horizontal="center" vertical="center" wrapText="1"/>
    </xf>
    <xf numFmtId="0" fontId="6" fillId="0" borderId="1" xfId="0" quotePrefix="1" applyFont="1" applyBorder="1" applyAlignment="1">
      <alignment horizontal="center" vertical="center" wrapText="1"/>
    </xf>
    <xf numFmtId="0" fontId="5" fillId="0" borderId="1" xfId="2" quotePrefix="1" applyFont="1" applyBorder="1" applyAlignment="1" applyProtection="1">
      <alignment horizontal="center" vertical="center" wrapText="1"/>
      <protection locked="0" hidden="1"/>
    </xf>
    <xf numFmtId="0" fontId="5" fillId="0" borderId="1" xfId="2" quotePrefix="1" applyFont="1" applyBorder="1" applyAlignment="1">
      <alignment horizontal="center" vertical="center" wrapText="1"/>
    </xf>
    <xf numFmtId="0" fontId="5" fillId="0" borderId="1" xfId="3" applyFont="1" applyBorder="1" applyAlignment="1">
      <alignment horizontal="center" vertical="center" wrapText="1"/>
    </xf>
    <xf numFmtId="0" fontId="5" fillId="0" borderId="1" xfId="1" applyFont="1" applyBorder="1" applyAlignment="1">
      <alignment horizontal="center" vertical="center" wrapText="1"/>
    </xf>
    <xf numFmtId="0" fontId="14" fillId="0" borderId="1" xfId="0" applyFont="1" applyBorder="1"/>
    <xf numFmtId="0" fontId="16" fillId="0" borderId="1" xfId="2" quotePrefix="1" applyFont="1" applyBorder="1" applyAlignment="1">
      <alignment horizontal="left" vertical="center" wrapText="1"/>
    </xf>
    <xf numFmtId="0" fontId="6" fillId="0" borderId="1" xfId="1" applyFont="1" applyBorder="1" applyAlignment="1" applyProtection="1">
      <alignment horizontal="center" vertical="center" wrapText="1"/>
      <protection locked="0"/>
    </xf>
    <xf numFmtId="0" fontId="6" fillId="0" borderId="1" xfId="2" applyFont="1" applyBorder="1" applyAlignment="1">
      <alignment horizontal="center" vertical="center" wrapText="1"/>
    </xf>
    <xf numFmtId="0" fontId="22" fillId="0" borderId="0" xfId="0" applyFont="1" applyAlignment="1">
      <alignment wrapText="1"/>
    </xf>
    <xf numFmtId="0" fontId="23" fillId="0" borderId="0" xfId="0" applyFont="1" applyAlignment="1">
      <alignment wrapText="1"/>
    </xf>
    <xf numFmtId="0" fontId="16" fillId="0" borderId="1" xfId="0" quotePrefix="1" applyFont="1" applyBorder="1" applyAlignment="1">
      <alignment vertical="center" wrapText="1"/>
    </xf>
    <xf numFmtId="0" fontId="16" fillId="0" borderId="1" xfId="0" applyFont="1" applyBorder="1" applyAlignment="1">
      <alignment horizontal="center" vertical="center" wrapText="1"/>
    </xf>
    <xf numFmtId="0" fontId="5" fillId="0" borderId="1" xfId="2" applyFont="1" applyBorder="1" applyAlignment="1" applyProtection="1">
      <alignment horizontal="left" vertical="center" wrapText="1"/>
      <protection locked="0" hidden="1"/>
    </xf>
    <xf numFmtId="0" fontId="5" fillId="0" borderId="1" xfId="0" applyFont="1" applyBorder="1" applyAlignment="1">
      <alignment horizontal="left" vertical="center" wrapText="1"/>
    </xf>
    <xf numFmtId="0" fontId="5" fillId="0" borderId="1" xfId="2" quotePrefix="1" applyFont="1" applyBorder="1" applyAlignment="1" applyProtection="1">
      <alignment horizontal="left" vertical="center" wrapText="1"/>
      <protection locked="0" hidden="1"/>
    </xf>
    <xf numFmtId="0" fontId="10" fillId="0" borderId="0" xfId="1" quotePrefix="1" applyFont="1" applyAlignment="1">
      <alignment horizontal="center" vertical="center"/>
    </xf>
    <xf numFmtId="0" fontId="10" fillId="0" borderId="0" xfId="1" applyFont="1" applyAlignment="1">
      <alignment horizontal="center" vertical="center"/>
    </xf>
    <xf numFmtId="14" fontId="25" fillId="0" borderId="1" xfId="0" applyNumberFormat="1" applyFont="1" applyBorder="1" applyAlignment="1">
      <alignment horizontal="center" vertical="center" wrapText="1"/>
    </xf>
    <xf numFmtId="0" fontId="26" fillId="0" borderId="1" xfId="2" applyFont="1" applyBorder="1" applyAlignment="1">
      <alignment horizontal="center" vertical="center" wrapText="1"/>
    </xf>
    <xf numFmtId="0" fontId="27" fillId="0" borderId="1" xfId="2" quotePrefix="1" applyFont="1" applyBorder="1" applyAlignment="1" applyProtection="1">
      <alignment horizontal="center" vertical="center" wrapText="1"/>
      <protection locked="0" hidden="1"/>
    </xf>
    <xf numFmtId="0" fontId="25" fillId="0" borderId="1" xfId="0" quotePrefix="1" applyFont="1" applyBorder="1" applyAlignment="1">
      <alignment horizontal="center" vertical="center" wrapText="1"/>
    </xf>
    <xf numFmtId="0" fontId="25" fillId="0" borderId="1" xfId="0" applyFont="1" applyBorder="1" applyAlignment="1">
      <alignment horizontal="center" vertical="center" wrapText="1"/>
    </xf>
    <xf numFmtId="0" fontId="18" fillId="0" borderId="1" xfId="0" applyFont="1" applyBorder="1" applyAlignment="1">
      <alignment horizontal="center" vertical="center" wrapText="1"/>
    </xf>
    <xf numFmtId="14" fontId="25" fillId="0" borderId="12" xfId="0" applyNumberFormat="1" applyFont="1" applyBorder="1" applyAlignment="1">
      <alignment horizontal="center" vertical="center" wrapText="1"/>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5" xfId="0" applyFont="1" applyBorder="1" applyAlignment="1">
      <alignment horizontal="center" vertical="center" wrapText="1"/>
    </xf>
    <xf numFmtId="0" fontId="17" fillId="0" borderId="0" xfId="0" applyFont="1" applyAlignment="1">
      <alignment horizontal="center" vertical="center" wrapText="1"/>
    </xf>
    <xf numFmtId="0" fontId="19" fillId="0" borderId="0" xfId="0" applyFont="1" applyAlignment="1">
      <alignment horizontal="center" vertical="center"/>
    </xf>
    <xf numFmtId="0" fontId="20" fillId="0" borderId="0" xfId="0" applyFont="1" applyAlignment="1">
      <alignment horizontal="center" vertical="center"/>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15" fillId="4" borderId="1" xfId="1" applyFont="1" applyFill="1" applyBorder="1" applyAlignment="1" applyProtection="1">
      <alignment horizontal="center" vertical="center"/>
      <protection locked="0"/>
    </xf>
    <xf numFmtId="0" fontId="15" fillId="5" borderId="1" xfId="1" applyFont="1" applyFill="1" applyBorder="1" applyAlignment="1" applyProtection="1">
      <alignment horizontal="center" vertical="center"/>
      <protection locked="0"/>
    </xf>
    <xf numFmtId="0" fontId="15" fillId="7" borderId="1" xfId="0" applyFont="1" applyFill="1" applyBorder="1" applyAlignment="1">
      <alignment horizontal="center"/>
    </xf>
    <xf numFmtId="0" fontId="15" fillId="6" borderId="1" xfId="1" applyFont="1" applyFill="1" applyBorder="1" applyAlignment="1" applyProtection="1">
      <alignment horizontal="center" vertical="center"/>
      <protection locked="0"/>
    </xf>
    <xf numFmtId="0" fontId="9" fillId="2" borderId="2" xfId="5" applyFont="1" applyFill="1" applyBorder="1" applyAlignment="1">
      <alignment horizontal="center" vertical="center" wrapText="1"/>
    </xf>
    <xf numFmtId="0" fontId="9" fillId="2" borderId="3" xfId="5" applyFont="1" applyFill="1" applyBorder="1" applyAlignment="1">
      <alignment horizontal="center" vertical="center" wrapText="1"/>
    </xf>
    <xf numFmtId="0" fontId="12" fillId="0" borderId="1" xfId="1" applyFont="1" applyBorder="1" applyAlignment="1">
      <alignment horizontal="center" vertical="center"/>
    </xf>
    <xf numFmtId="0" fontId="11" fillId="0" borderId="0" xfId="1" applyFont="1" applyAlignment="1">
      <alignment horizontal="center" vertical="center"/>
    </xf>
    <xf numFmtId="0" fontId="9" fillId="2" borderId="1" xfId="5" applyFont="1" applyFill="1" applyBorder="1" applyAlignment="1">
      <alignment horizontal="center" vertical="center" wrapText="1"/>
    </xf>
    <xf numFmtId="0" fontId="5" fillId="0" borderId="1" xfId="2" quotePrefix="1" applyFont="1" applyFill="1" applyBorder="1" applyAlignment="1" applyProtection="1">
      <alignment horizontal="center" vertical="center" wrapText="1"/>
      <protection locked="0" hidden="1"/>
    </xf>
  </cellXfs>
  <cellStyles count="27">
    <cellStyle name="Collegamento ipertestuale" xfId="6" builtinId="8" hidden="1"/>
    <cellStyle name="Collegamento ipertestuale" xfId="8" builtinId="8" hidden="1"/>
    <cellStyle name="Collegamento ipertestuale" xfId="10" builtinId="8" hidden="1"/>
    <cellStyle name="Collegamento ipertestuale" xfId="12" builtinId="8" hidden="1"/>
    <cellStyle name="Collegamento ipertestuale" xfId="14" builtinId="8" hidden="1"/>
    <cellStyle name="Collegamento ipertestuale" xfId="16" builtinId="8" hidden="1"/>
    <cellStyle name="Collegamento ipertestuale" xfId="18" builtinId="8" hidden="1"/>
    <cellStyle name="Collegamento ipertestuale" xfId="20" builtinId="8" hidden="1"/>
    <cellStyle name="Collegamento ipertestuale" xfId="22" builtinId="8" hidden="1"/>
    <cellStyle name="Collegamento ipertestuale" xfId="24" builtinId="8" hidden="1"/>
    <cellStyle name="Collegamento ipertestuale visitato" xfId="7" builtinId="9" hidden="1"/>
    <cellStyle name="Collegamento ipertestuale visitato" xfId="9" builtinId="9" hidden="1"/>
    <cellStyle name="Collegamento ipertestuale visitato" xfId="11" builtinId="9" hidden="1"/>
    <cellStyle name="Collegamento ipertestuale visitato" xfId="13" builtinId="9" hidden="1"/>
    <cellStyle name="Collegamento ipertestuale visitato" xfId="15" builtinId="9" hidden="1"/>
    <cellStyle name="Collegamento ipertestuale visitato" xfId="17" builtinId="9" hidden="1"/>
    <cellStyle name="Collegamento ipertestuale visitato" xfId="19" builtinId="9" hidden="1"/>
    <cellStyle name="Collegamento ipertestuale visitato" xfId="21" builtinId="9" hidden="1"/>
    <cellStyle name="Collegamento ipertestuale visitato" xfId="23" builtinId="9" hidden="1"/>
    <cellStyle name="Collegamento ipertestuale visitato" xfId="25" builtinId="9" hidden="1"/>
    <cellStyle name="Normale" xfId="0" builtinId="0"/>
    <cellStyle name="Normale 2" xfId="1" xr:uid="{00000000-0005-0000-0000-000015000000}"/>
    <cellStyle name="Normale 3" xfId="2" xr:uid="{00000000-0005-0000-0000-000016000000}"/>
    <cellStyle name="Normale 3 3" xfId="4" xr:uid="{00000000-0005-0000-0000-000017000000}"/>
    <cellStyle name="Normale 3 4" xfId="3" xr:uid="{00000000-0005-0000-0000-000018000000}"/>
    <cellStyle name="Normale 4" xfId="5" xr:uid="{00000000-0005-0000-0000-000019000000}"/>
    <cellStyle name="Percentuale" xfId="26" builtinId="5"/>
  </cellStyles>
  <dxfs count="0"/>
  <tableStyles count="0" defaultTableStyle="TableStyleMedium2" defaultPivotStyle="PivotStyleLight16"/>
  <colors>
    <mruColors>
      <color rgb="FFFFFF99"/>
      <color rgb="FFCCFF99"/>
      <color rgb="FF339933"/>
      <color rgb="FFFF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213360</xdr:colOff>
      <xdr:row>3</xdr:row>
      <xdr:rowOff>60960</xdr:rowOff>
    </xdr:from>
    <xdr:to>
      <xdr:col>2</xdr:col>
      <xdr:colOff>518160</xdr:colOff>
      <xdr:row>4</xdr:row>
      <xdr:rowOff>739140</xdr:rowOff>
    </xdr:to>
    <xdr:pic>
      <xdr:nvPicPr>
        <xdr:cNvPr id="3" name="Immagine 3">
          <a:extLst>
            <a:ext uri="{FF2B5EF4-FFF2-40B4-BE49-F238E27FC236}">
              <a16:creationId xmlns:a16="http://schemas.microsoft.com/office/drawing/2014/main" id="{FADE627E-7B88-D923-9406-F8DE239ACC9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60" y="609600"/>
          <a:ext cx="121158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retiambiente-my.sharepoint.com/server01/docserv/Users/giuseppe/Dropbox/OdV%20ERSU/L.%20190_Piano%20anticorruzione/Risk%20assessment%20190%20ER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e"/>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833C2-296D-4C01-8E07-5B38545FA776}">
  <dimension ref="A3:K41"/>
  <sheetViews>
    <sheetView zoomScale="75" zoomScaleNormal="100" workbookViewId="0">
      <selection activeCell="D4" sqref="D4:I6"/>
    </sheetView>
  </sheetViews>
  <sheetFormatPr defaultColWidth="8.7109375" defaultRowHeight="15" x14ac:dyDescent="0.25"/>
  <cols>
    <col min="1" max="1" width="4.140625" customWidth="1"/>
    <col min="2" max="2" width="9.140625" customWidth="1"/>
    <col min="3" max="3" width="9.7109375" customWidth="1"/>
    <col min="4" max="4" width="4.7109375" customWidth="1"/>
    <col min="7" max="7" width="4.28515625" customWidth="1"/>
    <col min="9" max="9" width="8.140625" customWidth="1"/>
  </cols>
  <sheetData>
    <row r="3" spans="1:11" x14ac:dyDescent="0.25">
      <c r="A3" s="23"/>
      <c r="B3" s="24"/>
      <c r="C3" s="25"/>
      <c r="D3" s="31"/>
      <c r="E3" s="31"/>
      <c r="F3" s="31"/>
      <c r="G3" s="31"/>
      <c r="H3" s="31"/>
      <c r="I3" s="31"/>
      <c r="J3" s="32"/>
      <c r="K3" s="32"/>
    </row>
    <row r="4" spans="1:11" ht="14.65" customHeight="1" x14ac:dyDescent="0.25">
      <c r="A4" s="26"/>
      <c r="C4" s="27"/>
      <c r="D4" s="104" t="s">
        <v>408</v>
      </c>
      <c r="E4" s="104"/>
      <c r="F4" s="104"/>
      <c r="G4" s="104"/>
      <c r="H4" s="104"/>
      <c r="I4" s="104"/>
      <c r="J4" s="33"/>
      <c r="K4" s="33"/>
    </row>
    <row r="5" spans="1:11" ht="62.65" customHeight="1" x14ac:dyDescent="0.25">
      <c r="A5" s="26"/>
      <c r="C5" s="27"/>
      <c r="D5" s="104"/>
      <c r="E5" s="104"/>
      <c r="F5" s="104"/>
      <c r="G5" s="104"/>
      <c r="H5" s="104"/>
      <c r="I5" s="104"/>
      <c r="J5" s="39" t="s">
        <v>106</v>
      </c>
      <c r="K5" s="38" t="s">
        <v>186</v>
      </c>
    </row>
    <row r="6" spans="1:11" ht="14.65" customHeight="1" x14ac:dyDescent="0.25">
      <c r="A6" s="26"/>
      <c r="C6" s="27"/>
      <c r="D6" s="104"/>
      <c r="E6" s="104"/>
      <c r="F6" s="104"/>
      <c r="G6" s="104"/>
      <c r="H6" s="104"/>
      <c r="I6" s="104"/>
      <c r="J6" s="33"/>
      <c r="K6" s="33"/>
    </row>
    <row r="7" spans="1:11" x14ac:dyDescent="0.25">
      <c r="A7" s="28"/>
      <c r="B7" s="29"/>
      <c r="C7" s="30"/>
      <c r="D7" s="34"/>
      <c r="E7" s="34"/>
      <c r="F7" s="34"/>
      <c r="G7" s="34"/>
      <c r="H7" s="34"/>
      <c r="I7" s="34"/>
      <c r="J7" s="35"/>
      <c r="K7" s="35"/>
    </row>
    <row r="8" spans="1:11" x14ac:dyDescent="0.25">
      <c r="D8" s="36"/>
      <c r="E8" s="36"/>
      <c r="F8" s="36"/>
      <c r="G8" s="36"/>
      <c r="H8" s="36"/>
      <c r="I8" s="36"/>
    </row>
    <row r="9" spans="1:11" x14ac:dyDescent="0.25">
      <c r="D9" s="36"/>
      <c r="E9" s="36"/>
      <c r="F9" s="36"/>
      <c r="G9" s="36"/>
      <c r="H9" s="36"/>
      <c r="I9" s="36"/>
    </row>
    <row r="10" spans="1:11" x14ac:dyDescent="0.25">
      <c r="D10" s="37"/>
      <c r="E10" s="37"/>
      <c r="F10" s="37"/>
      <c r="G10" s="37"/>
      <c r="H10" s="37"/>
      <c r="I10" s="37"/>
    </row>
    <row r="15" spans="1:11" ht="14.65" customHeight="1" x14ac:dyDescent="0.25">
      <c r="A15" s="105" t="s">
        <v>185</v>
      </c>
      <c r="B15" s="105"/>
      <c r="C15" s="105"/>
      <c r="D15" s="105"/>
      <c r="E15" s="105"/>
      <c r="F15" s="105"/>
      <c r="G15" s="105"/>
      <c r="H15" s="105"/>
      <c r="I15" s="105"/>
      <c r="J15" s="105"/>
      <c r="K15" s="105"/>
    </row>
    <row r="16" spans="1:11" ht="14.65" customHeight="1" x14ac:dyDescent="0.25">
      <c r="A16" s="105"/>
      <c r="B16" s="105"/>
      <c r="C16" s="105"/>
      <c r="D16" s="105"/>
      <c r="E16" s="105"/>
      <c r="F16" s="105"/>
      <c r="G16" s="105"/>
      <c r="H16" s="105"/>
      <c r="I16" s="105"/>
      <c r="J16" s="105"/>
      <c r="K16" s="105"/>
    </row>
    <row r="17" spans="1:11" ht="14.65" customHeight="1" x14ac:dyDescent="0.25">
      <c r="A17" s="105"/>
      <c r="B17" s="105"/>
      <c r="C17" s="105"/>
      <c r="D17" s="105"/>
      <c r="E17" s="105"/>
      <c r="F17" s="105"/>
      <c r="G17" s="105"/>
      <c r="H17" s="105"/>
      <c r="I17" s="105"/>
      <c r="J17" s="105"/>
      <c r="K17" s="105"/>
    </row>
    <row r="18" spans="1:11" ht="14.65" customHeight="1" x14ac:dyDescent="0.25">
      <c r="A18" s="105"/>
      <c r="B18" s="105"/>
      <c r="C18" s="105"/>
      <c r="D18" s="105"/>
      <c r="E18" s="105"/>
      <c r="F18" s="105"/>
      <c r="G18" s="105"/>
      <c r="H18" s="105"/>
      <c r="I18" s="105"/>
      <c r="J18" s="105"/>
      <c r="K18" s="105"/>
    </row>
    <row r="19" spans="1:11" ht="14.65" customHeight="1" x14ac:dyDescent="0.25">
      <c r="A19" s="105"/>
      <c r="B19" s="105"/>
      <c r="C19" s="105"/>
      <c r="D19" s="105"/>
      <c r="E19" s="105"/>
      <c r="F19" s="105"/>
      <c r="G19" s="105"/>
      <c r="H19" s="105"/>
      <c r="I19" s="105"/>
      <c r="J19" s="105"/>
      <c r="K19" s="105"/>
    </row>
    <row r="24" spans="1:11" ht="14.65" customHeight="1" x14ac:dyDescent="0.25">
      <c r="B24" s="106" t="s">
        <v>408</v>
      </c>
      <c r="C24" s="106"/>
      <c r="D24" s="106"/>
      <c r="E24" s="106"/>
      <c r="F24" s="106"/>
      <c r="G24" s="106"/>
      <c r="H24" s="106"/>
      <c r="I24" s="106"/>
      <c r="J24" s="106"/>
    </row>
    <row r="25" spans="1:11" x14ac:dyDescent="0.25">
      <c r="B25" s="106"/>
      <c r="C25" s="106"/>
      <c r="D25" s="106"/>
      <c r="E25" s="106"/>
      <c r="F25" s="106"/>
      <c r="G25" s="106"/>
      <c r="H25" s="106"/>
      <c r="I25" s="106"/>
      <c r="J25" s="106"/>
    </row>
    <row r="26" spans="1:11" x14ac:dyDescent="0.25">
      <c r="B26" s="106"/>
      <c r="C26" s="106"/>
      <c r="D26" s="106"/>
      <c r="E26" s="106"/>
      <c r="F26" s="106"/>
      <c r="G26" s="106"/>
      <c r="H26" s="106"/>
      <c r="I26" s="106"/>
      <c r="J26" s="106"/>
    </row>
    <row r="27" spans="1:11" x14ac:dyDescent="0.25">
      <c r="B27" s="106"/>
      <c r="C27" s="106"/>
      <c r="D27" s="106"/>
      <c r="E27" s="106"/>
      <c r="F27" s="106"/>
      <c r="G27" s="106"/>
      <c r="H27" s="106"/>
      <c r="I27" s="106"/>
      <c r="J27" s="106"/>
    </row>
    <row r="28" spans="1:11" ht="27" x14ac:dyDescent="0.25">
      <c r="B28" s="46"/>
      <c r="C28" s="46"/>
      <c r="D28" s="46"/>
      <c r="E28" s="46"/>
      <c r="F28" s="46"/>
      <c r="G28" s="46"/>
      <c r="H28" s="46"/>
      <c r="I28" s="46"/>
      <c r="J28" s="46"/>
    </row>
    <row r="29" spans="1:11" ht="27" x14ac:dyDescent="0.25">
      <c r="B29" s="46"/>
      <c r="C29" s="46"/>
      <c r="D29" s="46"/>
      <c r="E29" s="46"/>
      <c r="F29" s="46"/>
      <c r="G29" s="46"/>
      <c r="H29" s="46"/>
      <c r="I29" s="46"/>
      <c r="J29" s="46"/>
    </row>
    <row r="30" spans="1:11" ht="27" x14ac:dyDescent="0.25">
      <c r="B30" s="46"/>
      <c r="C30" s="46"/>
      <c r="D30" s="46"/>
      <c r="E30" s="46"/>
      <c r="F30" s="46"/>
      <c r="G30" s="46"/>
      <c r="H30" s="46"/>
      <c r="I30" s="46"/>
      <c r="J30" s="46"/>
    </row>
    <row r="33" spans="1:11" ht="46.9" customHeight="1" x14ac:dyDescent="0.25">
      <c r="A33" s="47" t="s">
        <v>107</v>
      </c>
      <c r="B33" s="47" t="s">
        <v>110</v>
      </c>
      <c r="C33" s="47" t="s">
        <v>427</v>
      </c>
      <c r="D33" s="108" t="s">
        <v>1</v>
      </c>
      <c r="E33" s="109"/>
      <c r="F33" s="107" t="s">
        <v>108</v>
      </c>
      <c r="G33" s="107"/>
      <c r="H33" s="107"/>
      <c r="I33" s="107"/>
      <c r="J33" s="107"/>
      <c r="K33" s="107"/>
    </row>
    <row r="34" spans="1:11" ht="14.65" customHeight="1" x14ac:dyDescent="0.25">
      <c r="A34" s="92" t="s">
        <v>432</v>
      </c>
      <c r="B34" s="89">
        <v>44910</v>
      </c>
      <c r="C34" s="95">
        <v>44957</v>
      </c>
      <c r="D34" s="98" t="s">
        <v>188</v>
      </c>
      <c r="E34" s="99"/>
      <c r="F34" s="93" t="s">
        <v>189</v>
      </c>
      <c r="G34" s="93"/>
      <c r="H34" s="93"/>
      <c r="I34" s="93"/>
      <c r="J34" s="93"/>
      <c r="K34" s="93"/>
    </row>
    <row r="35" spans="1:11" x14ac:dyDescent="0.25">
      <c r="A35" s="93"/>
      <c r="B35" s="59" t="s">
        <v>187</v>
      </c>
      <c r="C35" s="96"/>
      <c r="D35" s="100"/>
      <c r="E35" s="101"/>
      <c r="F35" s="94" t="s">
        <v>190</v>
      </c>
      <c r="G35" s="94"/>
      <c r="H35" s="94"/>
      <c r="I35" s="94"/>
      <c r="J35" s="94"/>
      <c r="K35" s="94"/>
    </row>
    <row r="36" spans="1:11" x14ac:dyDescent="0.25">
      <c r="A36" s="93"/>
      <c r="B36" s="59" t="s">
        <v>187</v>
      </c>
      <c r="C36" s="96"/>
      <c r="D36" s="100"/>
      <c r="E36" s="101"/>
      <c r="F36" s="94" t="s">
        <v>191</v>
      </c>
      <c r="G36" s="94"/>
      <c r="H36" s="94"/>
      <c r="I36" s="94"/>
      <c r="J36" s="94"/>
      <c r="K36" s="94"/>
    </row>
    <row r="37" spans="1:11" x14ac:dyDescent="0.25">
      <c r="A37" s="93"/>
      <c r="B37" s="59" t="s">
        <v>187</v>
      </c>
      <c r="C37" s="96"/>
      <c r="D37" s="100"/>
      <c r="E37" s="101"/>
      <c r="F37" s="94" t="s">
        <v>192</v>
      </c>
      <c r="G37" s="94"/>
      <c r="H37" s="94"/>
      <c r="I37" s="94"/>
      <c r="J37" s="94"/>
      <c r="K37" s="94"/>
    </row>
    <row r="38" spans="1:11" x14ac:dyDescent="0.25">
      <c r="A38" s="93"/>
      <c r="B38" s="59" t="s">
        <v>187</v>
      </c>
      <c r="C38" s="96"/>
      <c r="D38" s="100"/>
      <c r="E38" s="101"/>
      <c r="F38" s="94" t="s">
        <v>193</v>
      </c>
      <c r="G38" s="94"/>
      <c r="H38" s="94"/>
      <c r="I38" s="94"/>
      <c r="J38" s="94"/>
      <c r="K38" s="94"/>
    </row>
    <row r="39" spans="1:11" x14ac:dyDescent="0.25">
      <c r="A39" s="93"/>
      <c r="B39" s="59" t="s">
        <v>187</v>
      </c>
      <c r="C39" s="96"/>
      <c r="D39" s="100"/>
      <c r="E39" s="101"/>
      <c r="F39" s="94" t="s">
        <v>426</v>
      </c>
      <c r="G39" s="94"/>
      <c r="H39" s="94"/>
      <c r="I39" s="94"/>
      <c r="J39" s="94"/>
      <c r="K39" s="94"/>
    </row>
    <row r="40" spans="1:11" x14ac:dyDescent="0.25">
      <c r="A40" s="93"/>
      <c r="B40" s="59" t="s">
        <v>187</v>
      </c>
      <c r="C40" s="96"/>
      <c r="D40" s="100"/>
      <c r="E40" s="101"/>
      <c r="F40" s="94" t="s">
        <v>194</v>
      </c>
      <c r="G40" s="94"/>
      <c r="H40" s="94"/>
      <c r="I40" s="94"/>
      <c r="J40" s="94"/>
      <c r="K40" s="94"/>
    </row>
    <row r="41" spans="1:11" x14ac:dyDescent="0.25">
      <c r="A41" s="93"/>
      <c r="B41" s="59" t="s">
        <v>187</v>
      </c>
      <c r="C41" s="97"/>
      <c r="D41" s="102"/>
      <c r="E41" s="103"/>
      <c r="F41" s="94" t="s">
        <v>195</v>
      </c>
      <c r="G41" s="94"/>
      <c r="H41" s="94"/>
      <c r="I41" s="94"/>
      <c r="J41" s="94"/>
      <c r="K41" s="94"/>
    </row>
  </sheetData>
  <mergeCells count="16">
    <mergeCell ref="D4:I6"/>
    <mergeCell ref="A15:K19"/>
    <mergeCell ref="B24:J27"/>
    <mergeCell ref="F33:K33"/>
    <mergeCell ref="D33:E33"/>
    <mergeCell ref="A34:A41"/>
    <mergeCell ref="F34:K34"/>
    <mergeCell ref="F35:K35"/>
    <mergeCell ref="F41:K41"/>
    <mergeCell ref="F36:K36"/>
    <mergeCell ref="F37:K37"/>
    <mergeCell ref="F38:K38"/>
    <mergeCell ref="F39:K39"/>
    <mergeCell ref="F40:K40"/>
    <mergeCell ref="C34:C41"/>
    <mergeCell ref="D34:E4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72"/>
  <sheetViews>
    <sheetView tabSelected="1" zoomScale="55" zoomScaleNormal="55" workbookViewId="0">
      <pane xSplit="1" ySplit="3" topLeftCell="AJ27" activePane="bottomRight" state="frozen"/>
      <selection pane="topRight" activeCell="B1" sqref="B1"/>
      <selection pane="bottomLeft" activeCell="A4" sqref="A4"/>
      <selection pane="bottomRight" activeCell="AP29" sqref="AP29"/>
    </sheetView>
  </sheetViews>
  <sheetFormatPr defaultColWidth="8.7109375" defaultRowHeight="15" x14ac:dyDescent="0.25"/>
  <cols>
    <col min="1" max="1" width="6.140625" style="40" customWidth="1"/>
    <col min="2" max="2" width="14.28515625" style="41" customWidth="1"/>
    <col min="3" max="3" width="25.42578125" style="40" customWidth="1"/>
    <col min="4" max="4" width="20" style="42" customWidth="1"/>
    <col min="5" max="5" width="19.7109375" style="42" customWidth="1"/>
    <col min="6" max="7" width="17.42578125" style="41" customWidth="1"/>
    <col min="8" max="8" width="15.7109375" style="41" customWidth="1"/>
    <col min="9" max="9" width="7.7109375" style="41" customWidth="1"/>
    <col min="10" max="11" width="7.28515625" style="41" customWidth="1"/>
    <col min="12" max="12" width="61.140625" style="42" customWidth="1"/>
    <col min="13" max="13" width="36" style="43" customWidth="1"/>
    <col min="14" max="14" width="11" style="41" customWidth="1"/>
    <col min="15" max="15" width="10.7109375" style="40" customWidth="1"/>
    <col min="16" max="16" width="13.140625" style="40" customWidth="1"/>
    <col min="17" max="17" width="11.28515625" style="40" customWidth="1"/>
    <col min="18" max="18" width="9.28515625" style="40" customWidth="1"/>
    <col min="19" max="19" width="9.42578125" style="40" customWidth="1"/>
    <col min="20" max="20" width="13" style="40" customWidth="1"/>
    <col min="21" max="21" width="12.28515625" style="40" customWidth="1"/>
    <col min="22" max="22" width="8.42578125" style="40" customWidth="1"/>
    <col min="23" max="24" width="10.140625" style="40" customWidth="1"/>
    <col min="25" max="25" width="60.28515625" style="42" customWidth="1"/>
    <col min="26" max="26" width="13" style="42" customWidth="1"/>
    <col min="27" max="27" width="10" style="42" customWidth="1"/>
    <col min="28" max="28" width="14.28515625" style="42" customWidth="1"/>
    <col min="29" max="29" width="13" style="42" customWidth="1"/>
    <col min="30" max="30" width="8.42578125" style="41" customWidth="1"/>
    <col min="31" max="31" width="13.140625" style="40" customWidth="1"/>
    <col min="32" max="33" width="12.140625" style="40" customWidth="1"/>
    <col min="34" max="34" width="17.42578125" style="40" customWidth="1"/>
    <col min="35" max="36" width="26.28515625" style="40" customWidth="1"/>
    <col min="37" max="37" width="73.7109375" style="42" customWidth="1"/>
    <col min="38" max="38" width="25.42578125" style="42" customWidth="1"/>
    <col min="39" max="39" width="18.7109375" style="40" customWidth="1"/>
    <col min="40" max="43" width="19.42578125" style="40" customWidth="1"/>
    <col min="44" max="44" width="27.42578125" style="40" customWidth="1"/>
    <col min="45" max="45" width="31.7109375" style="40" customWidth="1"/>
    <col min="46" max="46" width="20.140625" style="40" customWidth="1"/>
    <col min="47" max="47" width="22" style="40" customWidth="1"/>
    <col min="48" max="49" width="8.7109375" style="40" customWidth="1"/>
    <col min="50" max="16384" width="8.7109375" style="40"/>
  </cols>
  <sheetData>
    <row r="1" spans="1:47" x14ac:dyDescent="0.25">
      <c r="M1" s="44" t="s">
        <v>38</v>
      </c>
      <c r="N1" s="45">
        <v>0.4</v>
      </c>
      <c r="O1" s="45">
        <v>0.15</v>
      </c>
      <c r="P1" s="45">
        <v>0.15</v>
      </c>
      <c r="Q1" s="45">
        <v>0.2</v>
      </c>
      <c r="R1" s="45">
        <v>0.1</v>
      </c>
      <c r="T1" s="45">
        <v>0.4</v>
      </c>
      <c r="U1" s="45">
        <v>0.6</v>
      </c>
    </row>
    <row r="2" spans="1:47" ht="15.75" x14ac:dyDescent="0.25">
      <c r="A2" s="111" t="s">
        <v>2</v>
      </c>
      <c r="B2" s="111"/>
      <c r="C2" s="111"/>
      <c r="D2" s="111"/>
      <c r="E2" s="111"/>
      <c r="F2" s="111"/>
      <c r="G2" s="111"/>
      <c r="H2" s="111"/>
      <c r="I2" s="111"/>
      <c r="J2" s="111"/>
      <c r="K2" s="111"/>
      <c r="L2" s="111"/>
      <c r="M2" s="111"/>
      <c r="N2" s="113"/>
      <c r="O2" s="113"/>
      <c r="P2" s="113"/>
      <c r="Q2" s="113"/>
      <c r="R2" s="113"/>
      <c r="S2" s="113"/>
      <c r="T2" s="113"/>
      <c r="U2" s="113"/>
      <c r="V2" s="113"/>
      <c r="W2" s="113"/>
      <c r="X2" s="113"/>
      <c r="Y2" s="113"/>
      <c r="Z2" s="113"/>
      <c r="AA2" s="113"/>
      <c r="AB2" s="113"/>
      <c r="AC2" s="113"/>
      <c r="AD2" s="113"/>
      <c r="AE2" s="113"/>
      <c r="AF2" s="113"/>
      <c r="AG2" s="113"/>
      <c r="AH2" s="110" t="s">
        <v>164</v>
      </c>
      <c r="AI2" s="110"/>
      <c r="AJ2" s="110"/>
      <c r="AK2" s="110"/>
      <c r="AL2" s="110"/>
      <c r="AM2" s="110"/>
      <c r="AN2" s="110"/>
      <c r="AO2" s="110"/>
      <c r="AP2" s="110"/>
      <c r="AQ2" s="110"/>
      <c r="AR2" s="110"/>
      <c r="AS2" s="112" t="s">
        <v>160</v>
      </c>
      <c r="AT2" s="112"/>
      <c r="AU2" s="112"/>
    </row>
    <row r="3" spans="1:47" s="80" customFormat="1" ht="110.25" customHeight="1" x14ac:dyDescent="0.2">
      <c r="A3" s="78" t="s">
        <v>97</v>
      </c>
      <c r="B3" s="78" t="s">
        <v>0</v>
      </c>
      <c r="C3" s="78" t="s">
        <v>95</v>
      </c>
      <c r="D3" s="78" t="s">
        <v>328</v>
      </c>
      <c r="E3" s="78" t="s">
        <v>179</v>
      </c>
      <c r="F3" s="78" t="s">
        <v>114</v>
      </c>
      <c r="G3" s="78" t="s">
        <v>228</v>
      </c>
      <c r="H3" s="78" t="s">
        <v>103</v>
      </c>
      <c r="I3" s="78" t="s">
        <v>81</v>
      </c>
      <c r="J3" s="78" t="s">
        <v>82</v>
      </c>
      <c r="K3" s="78" t="s">
        <v>215</v>
      </c>
      <c r="L3" s="78" t="s">
        <v>223</v>
      </c>
      <c r="M3" s="79" t="s">
        <v>224</v>
      </c>
      <c r="N3" s="79" t="s">
        <v>413</v>
      </c>
      <c r="O3" s="79" t="s">
        <v>23</v>
      </c>
      <c r="P3" s="79" t="s">
        <v>22</v>
      </c>
      <c r="Q3" s="79" t="s">
        <v>334</v>
      </c>
      <c r="R3" s="79" t="s">
        <v>337</v>
      </c>
      <c r="S3" s="79" t="s">
        <v>24</v>
      </c>
      <c r="T3" s="79" t="s">
        <v>83</v>
      </c>
      <c r="U3" s="79" t="s">
        <v>69</v>
      </c>
      <c r="V3" s="79" t="s">
        <v>25</v>
      </c>
      <c r="W3" s="79" t="s">
        <v>216</v>
      </c>
      <c r="X3" s="79" t="s">
        <v>217</v>
      </c>
      <c r="Y3" s="78" t="s">
        <v>342</v>
      </c>
      <c r="Z3" s="78" t="s">
        <v>343</v>
      </c>
      <c r="AA3" s="78" t="s">
        <v>344</v>
      </c>
      <c r="AB3" s="78" t="s">
        <v>104</v>
      </c>
      <c r="AC3" s="78" t="s">
        <v>345</v>
      </c>
      <c r="AD3" s="78" t="s">
        <v>30</v>
      </c>
      <c r="AE3" s="78" t="s">
        <v>433</v>
      </c>
      <c r="AF3" s="78" t="s">
        <v>105</v>
      </c>
      <c r="AG3" s="78" t="s">
        <v>90</v>
      </c>
      <c r="AH3" s="78" t="s">
        <v>156</v>
      </c>
      <c r="AI3" s="78" t="s">
        <v>157</v>
      </c>
      <c r="AJ3" s="90" t="s">
        <v>87</v>
      </c>
      <c r="AK3" s="90" t="s">
        <v>85</v>
      </c>
      <c r="AL3" s="90" t="s">
        <v>162</v>
      </c>
      <c r="AM3" s="90" t="s">
        <v>161</v>
      </c>
      <c r="AN3" s="90" t="s">
        <v>86</v>
      </c>
      <c r="AO3" s="90" t="s">
        <v>163</v>
      </c>
      <c r="AP3" s="90" t="s">
        <v>88</v>
      </c>
      <c r="AQ3" s="79" t="s">
        <v>96</v>
      </c>
      <c r="AR3" s="79" t="s">
        <v>171</v>
      </c>
      <c r="AS3" s="79" t="s">
        <v>115</v>
      </c>
      <c r="AT3" s="79" t="s">
        <v>158</v>
      </c>
      <c r="AU3" s="79" t="s">
        <v>159</v>
      </c>
    </row>
    <row r="4" spans="1:47" s="81" customFormat="1" ht="276.39999999999998" customHeight="1" x14ac:dyDescent="0.2">
      <c r="A4" s="61">
        <v>1</v>
      </c>
      <c r="B4" s="62" t="s">
        <v>218</v>
      </c>
      <c r="C4" s="63" t="s">
        <v>3</v>
      </c>
      <c r="D4" s="64" t="s">
        <v>225</v>
      </c>
      <c r="E4" s="64" t="s">
        <v>126</v>
      </c>
      <c r="F4" s="65" t="s">
        <v>125</v>
      </c>
      <c r="G4" s="65" t="s">
        <v>125</v>
      </c>
      <c r="H4" s="63" t="s">
        <v>125</v>
      </c>
      <c r="I4" s="66" t="s">
        <v>127</v>
      </c>
      <c r="J4" s="66" t="s">
        <v>127</v>
      </c>
      <c r="K4" s="66" t="s">
        <v>127</v>
      </c>
      <c r="L4" s="60" t="s">
        <v>230</v>
      </c>
      <c r="M4" s="67" t="s">
        <v>274</v>
      </c>
      <c r="N4" s="74">
        <v>3</v>
      </c>
      <c r="O4" s="69">
        <v>3</v>
      </c>
      <c r="P4" s="69">
        <v>3</v>
      </c>
      <c r="Q4" s="69">
        <v>1</v>
      </c>
      <c r="R4" s="69">
        <v>1</v>
      </c>
      <c r="S4" s="69">
        <f>(N4*N$1)+(O4*O$1)+(P4*P$1)+(Q4*Q$1)+(R4*R$1)</f>
        <v>2.4000000000000004</v>
      </c>
      <c r="T4" s="69">
        <v>4</v>
      </c>
      <c r="U4" s="69">
        <v>5</v>
      </c>
      <c r="V4" s="69">
        <f>(T4*$T$1)+(U4*$U$1)</f>
        <v>4.5999999999999996</v>
      </c>
      <c r="W4" s="70">
        <f>S4*V4</f>
        <v>11.040000000000001</v>
      </c>
      <c r="X4" s="71" t="str">
        <f t="shared" ref="X4:X68" si="0">IF(W4="","",IF(W4&gt;16,"A",IF(W4&gt;5,"M",IF(W4&gt;2,"B","R"))))</f>
        <v>M</v>
      </c>
      <c r="Y4" s="67" t="s">
        <v>351</v>
      </c>
      <c r="Z4" s="72" t="s">
        <v>184</v>
      </c>
      <c r="AA4" s="69">
        <v>5</v>
      </c>
      <c r="AB4" s="69">
        <v>0</v>
      </c>
      <c r="AC4" s="69">
        <f>AA4-AB4</f>
        <v>5</v>
      </c>
      <c r="AD4" s="68">
        <f t="shared" ref="AD4" si="1">IF(W4-AC4&gt;0.1,W4-AC4,IF(W4-AC4&lt;=0.1,0.1))</f>
        <v>6.0400000000000009</v>
      </c>
      <c r="AE4" s="71" t="str">
        <f>IF(AD4="","",IF(AD4&gt;16,"A",IF(AD4&gt;5,"M",IF(AD4&gt;2,"B","R"))))</f>
        <v>M</v>
      </c>
      <c r="AF4" s="72" t="s">
        <v>184</v>
      </c>
      <c r="AG4" s="72" t="s">
        <v>184</v>
      </c>
      <c r="AH4" s="72" t="s">
        <v>184</v>
      </c>
      <c r="AI4" s="72" t="s">
        <v>184</v>
      </c>
      <c r="AJ4" s="91" t="s">
        <v>441</v>
      </c>
      <c r="AK4" s="91" t="s">
        <v>460</v>
      </c>
      <c r="AL4" s="91" t="s">
        <v>442</v>
      </c>
      <c r="AM4" s="91" t="s">
        <v>423</v>
      </c>
      <c r="AN4" s="91" t="s">
        <v>417</v>
      </c>
      <c r="AO4" s="91" t="s">
        <v>443</v>
      </c>
      <c r="AP4" s="91" t="s">
        <v>438</v>
      </c>
      <c r="AQ4" s="72" t="s">
        <v>419</v>
      </c>
      <c r="AR4" s="72" t="s">
        <v>184</v>
      </c>
      <c r="AS4" s="73" t="s">
        <v>390</v>
      </c>
      <c r="AT4" s="73" t="s">
        <v>176</v>
      </c>
      <c r="AU4" s="73" t="s">
        <v>207</v>
      </c>
    </row>
    <row r="5" spans="1:47" s="81" customFormat="1" ht="278.64999999999998" customHeight="1" x14ac:dyDescent="0.2">
      <c r="A5" s="61">
        <v>2</v>
      </c>
      <c r="B5" s="62" t="s">
        <v>218</v>
      </c>
      <c r="C5" s="63" t="s">
        <v>18</v>
      </c>
      <c r="D5" s="64" t="s">
        <v>226</v>
      </c>
      <c r="E5" s="64" t="s">
        <v>126</v>
      </c>
      <c r="F5" s="65" t="s">
        <v>125</v>
      </c>
      <c r="G5" s="65" t="s">
        <v>125</v>
      </c>
      <c r="H5" s="63" t="s">
        <v>125</v>
      </c>
      <c r="I5" s="66" t="s">
        <v>127</v>
      </c>
      <c r="J5" s="66" t="s">
        <v>127</v>
      </c>
      <c r="K5" s="66" t="s">
        <v>127</v>
      </c>
      <c r="L5" s="60" t="s">
        <v>230</v>
      </c>
      <c r="M5" s="67" t="s">
        <v>275</v>
      </c>
      <c r="N5" s="68">
        <v>3</v>
      </c>
      <c r="O5" s="69">
        <v>3</v>
      </c>
      <c r="P5" s="69">
        <v>3</v>
      </c>
      <c r="Q5" s="69">
        <v>1</v>
      </c>
      <c r="R5" s="69">
        <v>1</v>
      </c>
      <c r="S5" s="69">
        <f t="shared" ref="S5:S68" si="2">(N5*N$1)+(O5*O$1)+(P5*P$1)+(Q5*Q$1)+(R5*R$1)</f>
        <v>2.4000000000000004</v>
      </c>
      <c r="T5" s="69">
        <v>4</v>
      </c>
      <c r="U5" s="69">
        <v>5</v>
      </c>
      <c r="V5" s="69">
        <f t="shared" ref="V5:V67" si="3">(T5*$T$1)+(U5*$U$1)</f>
        <v>4.5999999999999996</v>
      </c>
      <c r="W5" s="70">
        <f t="shared" ref="W5:W67" si="4">S5*V5</f>
        <v>11.040000000000001</v>
      </c>
      <c r="X5" s="71" t="str">
        <f t="shared" si="0"/>
        <v>M</v>
      </c>
      <c r="Y5" s="67" t="s">
        <v>351</v>
      </c>
      <c r="Z5" s="72" t="s">
        <v>184</v>
      </c>
      <c r="AA5" s="69">
        <v>9</v>
      </c>
      <c r="AB5" s="69">
        <v>0</v>
      </c>
      <c r="AC5" s="69">
        <f t="shared" ref="AC5:AC67" si="5">AA5-AB5</f>
        <v>9</v>
      </c>
      <c r="AD5" s="68">
        <f t="shared" ref="AD5:AD67" si="6">IF(W5-AC5&gt;0.1,W5-AC5,IF(W5-AC5&lt;=0.1,0.1))</f>
        <v>2.0400000000000009</v>
      </c>
      <c r="AE5" s="71" t="str">
        <f t="shared" ref="AE5:AE68" si="7">IF(AD5="","",IF(AD5&gt;16,"A",IF(AD5&gt;5,"M",IF(AD5&gt;2,"B","R"))))</f>
        <v>B</v>
      </c>
      <c r="AF5" s="72" t="s">
        <v>184</v>
      </c>
      <c r="AG5" s="72" t="s">
        <v>184</v>
      </c>
      <c r="AH5" s="72" t="s">
        <v>184</v>
      </c>
      <c r="AI5" s="72" t="s">
        <v>184</v>
      </c>
      <c r="AJ5" s="72" t="s">
        <v>184</v>
      </c>
      <c r="AK5" s="72" t="s">
        <v>184</v>
      </c>
      <c r="AL5" s="72" t="s">
        <v>184</v>
      </c>
      <c r="AM5" s="72" t="s">
        <v>184</v>
      </c>
      <c r="AN5" s="72" t="s">
        <v>184</v>
      </c>
      <c r="AO5" s="72" t="s">
        <v>184</v>
      </c>
      <c r="AP5" s="72" t="s">
        <v>184</v>
      </c>
      <c r="AQ5" s="72" t="s">
        <v>184</v>
      </c>
      <c r="AR5" s="72" t="s">
        <v>184</v>
      </c>
      <c r="AS5" s="73" t="s">
        <v>390</v>
      </c>
      <c r="AT5" s="73" t="s">
        <v>176</v>
      </c>
      <c r="AU5" s="73" t="s">
        <v>207</v>
      </c>
    </row>
    <row r="6" spans="1:47" s="81" customFormat="1" ht="280.14999999999998" customHeight="1" x14ac:dyDescent="0.2">
      <c r="A6" s="61">
        <v>3</v>
      </c>
      <c r="B6" s="62" t="s">
        <v>218</v>
      </c>
      <c r="C6" s="63" t="s">
        <v>122</v>
      </c>
      <c r="D6" s="64" t="s">
        <v>227</v>
      </c>
      <c r="E6" s="64" t="s">
        <v>131</v>
      </c>
      <c r="F6" s="65" t="s">
        <v>127</v>
      </c>
      <c r="G6" s="65" t="s">
        <v>229</v>
      </c>
      <c r="H6" s="63" t="s">
        <v>125</v>
      </c>
      <c r="I6" s="66" t="s">
        <v>127</v>
      </c>
      <c r="J6" s="66" t="s">
        <v>127</v>
      </c>
      <c r="K6" s="66" t="s">
        <v>127</v>
      </c>
      <c r="L6" s="60" t="s">
        <v>230</v>
      </c>
      <c r="M6" s="67" t="s">
        <v>276</v>
      </c>
      <c r="N6" s="68">
        <v>3</v>
      </c>
      <c r="O6" s="69">
        <v>3</v>
      </c>
      <c r="P6" s="69">
        <v>3</v>
      </c>
      <c r="Q6" s="69">
        <v>1</v>
      </c>
      <c r="R6" s="69">
        <v>5</v>
      </c>
      <c r="S6" s="69">
        <f t="shared" si="2"/>
        <v>2.8000000000000003</v>
      </c>
      <c r="T6" s="69">
        <v>4</v>
      </c>
      <c r="U6" s="69">
        <v>5</v>
      </c>
      <c r="V6" s="69">
        <f t="shared" si="3"/>
        <v>4.5999999999999996</v>
      </c>
      <c r="W6" s="70">
        <f t="shared" si="4"/>
        <v>12.88</v>
      </c>
      <c r="X6" s="71" t="str">
        <f t="shared" si="0"/>
        <v>M</v>
      </c>
      <c r="Y6" s="67" t="s">
        <v>352</v>
      </c>
      <c r="Z6" s="72" t="s">
        <v>184</v>
      </c>
      <c r="AA6" s="69">
        <v>6</v>
      </c>
      <c r="AB6" s="69">
        <v>0</v>
      </c>
      <c r="AC6" s="69">
        <f t="shared" si="5"/>
        <v>6</v>
      </c>
      <c r="AD6" s="68">
        <f t="shared" si="6"/>
        <v>6.8800000000000008</v>
      </c>
      <c r="AE6" s="71" t="str">
        <f t="shared" si="7"/>
        <v>M</v>
      </c>
      <c r="AF6" s="72" t="s">
        <v>184</v>
      </c>
      <c r="AG6" s="72" t="s">
        <v>184</v>
      </c>
      <c r="AH6" s="72" t="s">
        <v>184</v>
      </c>
      <c r="AI6" s="72" t="s">
        <v>184</v>
      </c>
      <c r="AJ6" s="72" t="s">
        <v>184</v>
      </c>
      <c r="AK6" s="72" t="s">
        <v>184</v>
      </c>
      <c r="AL6" s="72" t="s">
        <v>184</v>
      </c>
      <c r="AM6" s="72" t="s">
        <v>184</v>
      </c>
      <c r="AN6" s="72" t="s">
        <v>184</v>
      </c>
      <c r="AO6" s="72" t="s">
        <v>184</v>
      </c>
      <c r="AP6" s="72" t="s">
        <v>184</v>
      </c>
      <c r="AQ6" s="72" t="s">
        <v>184</v>
      </c>
      <c r="AR6" s="72" t="s">
        <v>184</v>
      </c>
      <c r="AS6" s="73" t="s">
        <v>391</v>
      </c>
      <c r="AT6" s="73" t="s">
        <v>176</v>
      </c>
      <c r="AU6" s="73" t="s">
        <v>207</v>
      </c>
    </row>
    <row r="7" spans="1:47" s="81" customFormat="1" ht="283.89999999999998" customHeight="1" x14ac:dyDescent="0.2">
      <c r="A7" s="61">
        <v>4</v>
      </c>
      <c r="B7" s="62" t="s">
        <v>218</v>
      </c>
      <c r="C7" s="63" t="s">
        <v>17</v>
      </c>
      <c r="D7" s="64" t="s">
        <v>227</v>
      </c>
      <c r="E7" s="64" t="s">
        <v>132</v>
      </c>
      <c r="F7" s="63" t="s">
        <v>127</v>
      </c>
      <c r="G7" s="65" t="s">
        <v>229</v>
      </c>
      <c r="H7" s="63" t="s">
        <v>125</v>
      </c>
      <c r="I7" s="66" t="s">
        <v>127</v>
      </c>
      <c r="J7" s="66" t="s">
        <v>127</v>
      </c>
      <c r="K7" s="66" t="s">
        <v>127</v>
      </c>
      <c r="L7" s="60" t="s">
        <v>230</v>
      </c>
      <c r="M7" s="67" t="s">
        <v>277</v>
      </c>
      <c r="N7" s="68">
        <v>3</v>
      </c>
      <c r="O7" s="69">
        <v>3</v>
      </c>
      <c r="P7" s="69">
        <v>3</v>
      </c>
      <c r="Q7" s="69">
        <v>1</v>
      </c>
      <c r="R7" s="69">
        <v>5</v>
      </c>
      <c r="S7" s="69">
        <f t="shared" si="2"/>
        <v>2.8000000000000003</v>
      </c>
      <c r="T7" s="69">
        <v>4</v>
      </c>
      <c r="U7" s="69">
        <v>5</v>
      </c>
      <c r="V7" s="69">
        <f t="shared" si="3"/>
        <v>4.5999999999999996</v>
      </c>
      <c r="W7" s="70">
        <f t="shared" si="4"/>
        <v>12.88</v>
      </c>
      <c r="X7" s="71" t="str">
        <f t="shared" si="0"/>
        <v>M</v>
      </c>
      <c r="Y7" s="67" t="s">
        <v>353</v>
      </c>
      <c r="Z7" s="72" t="s">
        <v>184</v>
      </c>
      <c r="AA7" s="69">
        <v>5</v>
      </c>
      <c r="AB7" s="69">
        <v>0</v>
      </c>
      <c r="AC7" s="69">
        <f t="shared" si="5"/>
        <v>5</v>
      </c>
      <c r="AD7" s="68">
        <f t="shared" si="6"/>
        <v>7.8800000000000008</v>
      </c>
      <c r="AE7" s="71" t="str">
        <f t="shared" si="7"/>
        <v>M</v>
      </c>
      <c r="AF7" s="72" t="s">
        <v>184</v>
      </c>
      <c r="AG7" s="72" t="s">
        <v>184</v>
      </c>
      <c r="AH7" s="72" t="s">
        <v>184</v>
      </c>
      <c r="AI7" s="72" t="s">
        <v>184</v>
      </c>
      <c r="AJ7" s="72" t="s">
        <v>184</v>
      </c>
      <c r="AK7" s="72" t="s">
        <v>184</v>
      </c>
      <c r="AL7" s="72" t="s">
        <v>184</v>
      </c>
      <c r="AM7" s="72" t="s">
        <v>184</v>
      </c>
      <c r="AN7" s="72" t="s">
        <v>184</v>
      </c>
      <c r="AO7" s="72" t="s">
        <v>184</v>
      </c>
      <c r="AP7" s="72" t="s">
        <v>184</v>
      </c>
      <c r="AQ7" s="72" t="s">
        <v>184</v>
      </c>
      <c r="AR7" s="72" t="s">
        <v>184</v>
      </c>
      <c r="AS7" s="73" t="s">
        <v>392</v>
      </c>
      <c r="AT7" s="73" t="s">
        <v>176</v>
      </c>
      <c r="AU7" s="73" t="s">
        <v>207</v>
      </c>
    </row>
    <row r="8" spans="1:47" s="81" customFormat="1" ht="274.14999999999998" customHeight="1" x14ac:dyDescent="0.2">
      <c r="A8" s="61">
        <v>5</v>
      </c>
      <c r="B8" s="62" t="s">
        <v>218</v>
      </c>
      <c r="C8" s="63" t="s">
        <v>63</v>
      </c>
      <c r="D8" s="64" t="s">
        <v>231</v>
      </c>
      <c r="E8" s="64" t="s">
        <v>126</v>
      </c>
      <c r="F8" s="63" t="s">
        <v>125</v>
      </c>
      <c r="G8" s="63" t="s">
        <v>125</v>
      </c>
      <c r="H8" s="63" t="s">
        <v>125</v>
      </c>
      <c r="I8" s="66" t="s">
        <v>127</v>
      </c>
      <c r="J8" s="66" t="s">
        <v>127</v>
      </c>
      <c r="K8" s="66" t="s">
        <v>127</v>
      </c>
      <c r="L8" s="60" t="s">
        <v>230</v>
      </c>
      <c r="M8" s="67" t="s">
        <v>278</v>
      </c>
      <c r="N8" s="68">
        <v>3</v>
      </c>
      <c r="O8" s="69">
        <v>3</v>
      </c>
      <c r="P8" s="69">
        <v>3</v>
      </c>
      <c r="Q8" s="69">
        <v>1</v>
      </c>
      <c r="R8" s="69">
        <v>1</v>
      </c>
      <c r="S8" s="69">
        <f t="shared" si="2"/>
        <v>2.4000000000000004</v>
      </c>
      <c r="T8" s="69">
        <v>4</v>
      </c>
      <c r="U8" s="69">
        <v>5</v>
      </c>
      <c r="V8" s="69">
        <f t="shared" si="3"/>
        <v>4.5999999999999996</v>
      </c>
      <c r="W8" s="70">
        <f t="shared" si="4"/>
        <v>11.040000000000001</v>
      </c>
      <c r="X8" s="71" t="str">
        <f t="shared" si="0"/>
        <v>M</v>
      </c>
      <c r="Y8" s="67" t="s">
        <v>354</v>
      </c>
      <c r="Z8" s="72" t="s">
        <v>184</v>
      </c>
      <c r="AA8" s="69">
        <v>8</v>
      </c>
      <c r="AB8" s="69">
        <v>0</v>
      </c>
      <c r="AC8" s="69">
        <f t="shared" si="5"/>
        <v>8</v>
      </c>
      <c r="AD8" s="68">
        <f t="shared" si="6"/>
        <v>3.0400000000000009</v>
      </c>
      <c r="AE8" s="71" t="str">
        <f t="shared" si="7"/>
        <v>B</v>
      </c>
      <c r="AF8" s="72" t="s">
        <v>184</v>
      </c>
      <c r="AG8" s="72" t="s">
        <v>184</v>
      </c>
      <c r="AH8" s="72" t="s">
        <v>184</v>
      </c>
      <c r="AI8" s="72" t="s">
        <v>184</v>
      </c>
      <c r="AJ8" s="72" t="s">
        <v>184</v>
      </c>
      <c r="AK8" s="72" t="s">
        <v>184</v>
      </c>
      <c r="AL8" s="72" t="s">
        <v>184</v>
      </c>
      <c r="AM8" s="72" t="s">
        <v>184</v>
      </c>
      <c r="AN8" s="72" t="s">
        <v>184</v>
      </c>
      <c r="AO8" s="72" t="s">
        <v>184</v>
      </c>
      <c r="AP8" s="72" t="s">
        <v>184</v>
      </c>
      <c r="AQ8" s="72" t="s">
        <v>184</v>
      </c>
      <c r="AR8" s="72" t="s">
        <v>184</v>
      </c>
      <c r="AS8" s="73" t="s">
        <v>393</v>
      </c>
      <c r="AT8" s="73" t="s">
        <v>176</v>
      </c>
      <c r="AU8" s="73" t="s">
        <v>207</v>
      </c>
    </row>
    <row r="9" spans="1:47" s="81" customFormat="1" ht="277.14999999999998" customHeight="1" x14ac:dyDescent="0.2">
      <c r="A9" s="61">
        <v>6</v>
      </c>
      <c r="B9" s="62" t="s">
        <v>218</v>
      </c>
      <c r="C9" s="63" t="s">
        <v>10</v>
      </c>
      <c r="D9" s="64" t="s">
        <v>139</v>
      </c>
      <c r="E9" s="64" t="s">
        <v>126</v>
      </c>
      <c r="F9" s="63" t="s">
        <v>125</v>
      </c>
      <c r="G9" s="63" t="s">
        <v>125</v>
      </c>
      <c r="H9" s="63" t="s">
        <v>125</v>
      </c>
      <c r="I9" s="66" t="s">
        <v>127</v>
      </c>
      <c r="J9" s="66" t="s">
        <v>127</v>
      </c>
      <c r="K9" s="66" t="s">
        <v>127</v>
      </c>
      <c r="L9" s="60" t="s">
        <v>230</v>
      </c>
      <c r="M9" s="67" t="s">
        <v>279</v>
      </c>
      <c r="N9" s="74">
        <v>3</v>
      </c>
      <c r="O9" s="69">
        <v>3</v>
      </c>
      <c r="P9" s="69">
        <v>3</v>
      </c>
      <c r="Q9" s="69">
        <v>1</v>
      </c>
      <c r="R9" s="69">
        <v>1</v>
      </c>
      <c r="S9" s="69">
        <f t="shared" si="2"/>
        <v>2.4000000000000004</v>
      </c>
      <c r="T9" s="69">
        <v>4</v>
      </c>
      <c r="U9" s="69">
        <v>5</v>
      </c>
      <c r="V9" s="69">
        <f t="shared" si="3"/>
        <v>4.5999999999999996</v>
      </c>
      <c r="W9" s="70">
        <f t="shared" si="4"/>
        <v>11.040000000000001</v>
      </c>
      <c r="X9" s="71" t="str">
        <f t="shared" si="0"/>
        <v>M</v>
      </c>
      <c r="Y9" s="67" t="s">
        <v>354</v>
      </c>
      <c r="Z9" s="72" t="s">
        <v>184</v>
      </c>
      <c r="AA9" s="69">
        <v>9</v>
      </c>
      <c r="AB9" s="69">
        <v>0</v>
      </c>
      <c r="AC9" s="69">
        <f t="shared" si="5"/>
        <v>9</v>
      </c>
      <c r="AD9" s="68">
        <f t="shared" si="6"/>
        <v>2.0400000000000009</v>
      </c>
      <c r="AE9" s="71" t="str">
        <f t="shared" si="7"/>
        <v>B</v>
      </c>
      <c r="AF9" s="72" t="s">
        <v>184</v>
      </c>
      <c r="AG9" s="72" t="s">
        <v>184</v>
      </c>
      <c r="AH9" s="72" t="s">
        <v>184</v>
      </c>
      <c r="AI9" s="72" t="s">
        <v>184</v>
      </c>
      <c r="AJ9" s="72" t="s">
        <v>184</v>
      </c>
      <c r="AK9" s="72" t="s">
        <v>184</v>
      </c>
      <c r="AL9" s="72" t="s">
        <v>184</v>
      </c>
      <c r="AM9" s="72" t="s">
        <v>184</v>
      </c>
      <c r="AN9" s="72" t="s">
        <v>184</v>
      </c>
      <c r="AO9" s="72" t="s">
        <v>184</v>
      </c>
      <c r="AP9" s="72" t="s">
        <v>184</v>
      </c>
      <c r="AQ9" s="72" t="s">
        <v>184</v>
      </c>
      <c r="AR9" s="72" t="s">
        <v>184</v>
      </c>
      <c r="AS9" s="73"/>
      <c r="AT9" s="73"/>
      <c r="AU9" s="73"/>
    </row>
    <row r="10" spans="1:47" s="81" customFormat="1" ht="286.89999999999998" customHeight="1" x14ac:dyDescent="0.2">
      <c r="A10" s="61">
        <v>7</v>
      </c>
      <c r="B10" s="62" t="s">
        <v>218</v>
      </c>
      <c r="C10" s="63" t="s">
        <v>11</v>
      </c>
      <c r="D10" s="64" t="s">
        <v>232</v>
      </c>
      <c r="E10" s="64" t="s">
        <v>126</v>
      </c>
      <c r="F10" s="63" t="s">
        <v>125</v>
      </c>
      <c r="G10" s="63" t="s">
        <v>125</v>
      </c>
      <c r="H10" s="63" t="s">
        <v>125</v>
      </c>
      <c r="I10" s="66" t="s">
        <v>127</v>
      </c>
      <c r="J10" s="66" t="s">
        <v>127</v>
      </c>
      <c r="K10" s="66" t="s">
        <v>127</v>
      </c>
      <c r="L10" s="60" t="s">
        <v>230</v>
      </c>
      <c r="M10" s="64" t="s">
        <v>280</v>
      </c>
      <c r="N10" s="63">
        <v>3</v>
      </c>
      <c r="O10" s="69">
        <v>3</v>
      </c>
      <c r="P10" s="69">
        <v>3</v>
      </c>
      <c r="Q10" s="69">
        <v>1</v>
      </c>
      <c r="R10" s="69">
        <v>1</v>
      </c>
      <c r="S10" s="69">
        <f t="shared" si="2"/>
        <v>2.4000000000000004</v>
      </c>
      <c r="T10" s="69">
        <v>4</v>
      </c>
      <c r="U10" s="69">
        <v>5</v>
      </c>
      <c r="V10" s="69">
        <f t="shared" si="3"/>
        <v>4.5999999999999996</v>
      </c>
      <c r="W10" s="70">
        <f t="shared" si="4"/>
        <v>11.040000000000001</v>
      </c>
      <c r="X10" s="71" t="str">
        <f t="shared" si="0"/>
        <v>M</v>
      </c>
      <c r="Y10" s="67" t="s">
        <v>355</v>
      </c>
      <c r="Z10" s="72" t="s">
        <v>184</v>
      </c>
      <c r="AA10" s="69">
        <v>9</v>
      </c>
      <c r="AB10" s="69">
        <v>0</v>
      </c>
      <c r="AC10" s="69">
        <f t="shared" si="5"/>
        <v>9</v>
      </c>
      <c r="AD10" s="68">
        <f t="shared" si="6"/>
        <v>2.0400000000000009</v>
      </c>
      <c r="AE10" s="71" t="str">
        <f t="shared" si="7"/>
        <v>B</v>
      </c>
      <c r="AF10" s="72" t="s">
        <v>184</v>
      </c>
      <c r="AG10" s="72" t="s">
        <v>184</v>
      </c>
      <c r="AH10" s="72" t="s">
        <v>184</v>
      </c>
      <c r="AI10" s="72" t="s">
        <v>184</v>
      </c>
      <c r="AJ10" s="72" t="s">
        <v>184</v>
      </c>
      <c r="AK10" s="72" t="s">
        <v>184</v>
      </c>
      <c r="AL10" s="72" t="s">
        <v>184</v>
      </c>
      <c r="AM10" s="72" t="s">
        <v>184</v>
      </c>
      <c r="AN10" s="72" t="s">
        <v>184</v>
      </c>
      <c r="AO10" s="72" t="s">
        <v>184</v>
      </c>
      <c r="AP10" s="72" t="s">
        <v>184</v>
      </c>
      <c r="AQ10" s="72" t="s">
        <v>184</v>
      </c>
      <c r="AR10" s="72" t="s">
        <v>184</v>
      </c>
      <c r="AS10" s="73" t="s">
        <v>394</v>
      </c>
      <c r="AT10" s="73" t="s">
        <v>176</v>
      </c>
      <c r="AU10" s="73" t="s">
        <v>207</v>
      </c>
    </row>
    <row r="11" spans="1:47" s="81" customFormat="1" ht="283.14999999999998" customHeight="1" x14ac:dyDescent="0.2">
      <c r="A11" s="61">
        <v>8</v>
      </c>
      <c r="B11" s="62" t="s">
        <v>20</v>
      </c>
      <c r="C11" s="63" t="s">
        <v>200</v>
      </c>
      <c r="D11" s="64" t="s">
        <v>233</v>
      </c>
      <c r="E11" s="64" t="s">
        <v>126</v>
      </c>
      <c r="F11" s="63" t="s">
        <v>125</v>
      </c>
      <c r="G11" s="63" t="s">
        <v>125</v>
      </c>
      <c r="H11" s="63" t="s">
        <v>125</v>
      </c>
      <c r="I11" s="66" t="s">
        <v>127</v>
      </c>
      <c r="J11" s="66" t="s">
        <v>127</v>
      </c>
      <c r="K11" s="66" t="s">
        <v>127</v>
      </c>
      <c r="L11" s="60" t="s">
        <v>230</v>
      </c>
      <c r="M11" s="67" t="s">
        <v>281</v>
      </c>
      <c r="N11" s="63">
        <v>3</v>
      </c>
      <c r="O11" s="69">
        <v>3</v>
      </c>
      <c r="P11" s="69">
        <v>3</v>
      </c>
      <c r="Q11" s="69">
        <v>1</v>
      </c>
      <c r="R11" s="69">
        <v>1</v>
      </c>
      <c r="S11" s="69">
        <f t="shared" si="2"/>
        <v>2.4000000000000004</v>
      </c>
      <c r="T11" s="69">
        <v>3</v>
      </c>
      <c r="U11" s="69">
        <v>5</v>
      </c>
      <c r="V11" s="69">
        <f t="shared" si="3"/>
        <v>4.2</v>
      </c>
      <c r="W11" s="70">
        <f t="shared" si="4"/>
        <v>10.080000000000002</v>
      </c>
      <c r="X11" s="71" t="str">
        <f t="shared" si="0"/>
        <v>M</v>
      </c>
      <c r="Y11" s="67" t="s">
        <v>356</v>
      </c>
      <c r="Z11" s="72" t="s">
        <v>184</v>
      </c>
      <c r="AA11" s="69">
        <v>7</v>
      </c>
      <c r="AB11" s="69">
        <v>0</v>
      </c>
      <c r="AC11" s="69">
        <f t="shared" si="5"/>
        <v>7</v>
      </c>
      <c r="AD11" s="68">
        <f t="shared" si="6"/>
        <v>3.0800000000000018</v>
      </c>
      <c r="AE11" s="71" t="str">
        <f t="shared" si="7"/>
        <v>B</v>
      </c>
      <c r="AF11" s="72" t="s">
        <v>184</v>
      </c>
      <c r="AG11" s="72" t="s">
        <v>184</v>
      </c>
      <c r="AH11" s="72" t="s">
        <v>184</v>
      </c>
      <c r="AI11" s="72" t="s">
        <v>184</v>
      </c>
      <c r="AJ11" s="72" t="s">
        <v>184</v>
      </c>
      <c r="AK11" s="72" t="s">
        <v>184</v>
      </c>
      <c r="AL11" s="72" t="s">
        <v>184</v>
      </c>
      <c r="AM11" s="72" t="s">
        <v>184</v>
      </c>
      <c r="AN11" s="72" t="s">
        <v>184</v>
      </c>
      <c r="AO11" s="72" t="s">
        <v>184</v>
      </c>
      <c r="AP11" s="72" t="s">
        <v>184</v>
      </c>
      <c r="AQ11" s="72" t="s">
        <v>184</v>
      </c>
      <c r="AR11" s="72" t="s">
        <v>184</v>
      </c>
      <c r="AS11" s="73" t="s">
        <v>395</v>
      </c>
      <c r="AT11" s="73" t="s">
        <v>176</v>
      </c>
      <c r="AU11" s="73" t="s">
        <v>207</v>
      </c>
    </row>
    <row r="12" spans="1:47" s="81" customFormat="1" ht="283.89999999999998" customHeight="1" x14ac:dyDescent="0.2">
      <c r="A12" s="61">
        <v>9</v>
      </c>
      <c r="B12" s="62" t="s">
        <v>20</v>
      </c>
      <c r="C12" s="63" t="s">
        <v>6</v>
      </c>
      <c r="D12" s="64" t="s">
        <v>234</v>
      </c>
      <c r="E12" s="64" t="s">
        <v>126</v>
      </c>
      <c r="F12" s="63" t="s">
        <v>125</v>
      </c>
      <c r="G12" s="63" t="s">
        <v>125</v>
      </c>
      <c r="H12" s="63" t="s">
        <v>125</v>
      </c>
      <c r="I12" s="66" t="s">
        <v>127</v>
      </c>
      <c r="J12" s="66" t="s">
        <v>127</v>
      </c>
      <c r="K12" s="66" t="s">
        <v>127</v>
      </c>
      <c r="L12" s="60" t="s">
        <v>230</v>
      </c>
      <c r="M12" s="82" t="s">
        <v>282</v>
      </c>
      <c r="N12" s="83">
        <v>3</v>
      </c>
      <c r="O12" s="69">
        <v>1</v>
      </c>
      <c r="P12" s="69">
        <v>3</v>
      </c>
      <c r="Q12" s="69">
        <v>1</v>
      </c>
      <c r="R12" s="69">
        <v>1</v>
      </c>
      <c r="S12" s="69">
        <f t="shared" si="2"/>
        <v>2.1</v>
      </c>
      <c r="T12" s="69">
        <v>3</v>
      </c>
      <c r="U12" s="69">
        <v>3</v>
      </c>
      <c r="V12" s="69">
        <f t="shared" si="3"/>
        <v>3</v>
      </c>
      <c r="W12" s="70">
        <f t="shared" si="4"/>
        <v>6.3000000000000007</v>
      </c>
      <c r="X12" s="71" t="str">
        <f t="shared" si="0"/>
        <v>M</v>
      </c>
      <c r="Y12" s="67" t="s">
        <v>347</v>
      </c>
      <c r="Z12" s="72" t="s">
        <v>184</v>
      </c>
      <c r="AA12" s="69">
        <v>6</v>
      </c>
      <c r="AB12" s="69">
        <v>0</v>
      </c>
      <c r="AC12" s="69">
        <f t="shared" si="5"/>
        <v>6</v>
      </c>
      <c r="AD12" s="68">
        <f t="shared" si="6"/>
        <v>0.30000000000000071</v>
      </c>
      <c r="AE12" s="71" t="str">
        <f t="shared" si="7"/>
        <v>R</v>
      </c>
      <c r="AF12" s="72" t="s">
        <v>184</v>
      </c>
      <c r="AG12" s="72" t="s">
        <v>184</v>
      </c>
      <c r="AH12" s="72" t="s">
        <v>184</v>
      </c>
      <c r="AI12" s="72" t="s">
        <v>184</v>
      </c>
      <c r="AJ12" s="72" t="s">
        <v>184</v>
      </c>
      <c r="AK12" s="72" t="s">
        <v>184</v>
      </c>
      <c r="AL12" s="72" t="s">
        <v>184</v>
      </c>
      <c r="AM12" s="72" t="s">
        <v>184</v>
      </c>
      <c r="AN12" s="72" t="s">
        <v>184</v>
      </c>
      <c r="AO12" s="72" t="s">
        <v>184</v>
      </c>
      <c r="AP12" s="72" t="s">
        <v>184</v>
      </c>
      <c r="AQ12" s="72" t="s">
        <v>184</v>
      </c>
      <c r="AR12" s="72" t="s">
        <v>184</v>
      </c>
      <c r="AS12" s="73" t="s">
        <v>165</v>
      </c>
      <c r="AT12" s="73" t="s">
        <v>176</v>
      </c>
      <c r="AU12" s="73" t="s">
        <v>207</v>
      </c>
    </row>
    <row r="13" spans="1:47" s="81" customFormat="1" ht="280.89999999999998" customHeight="1" x14ac:dyDescent="0.2">
      <c r="A13" s="61">
        <v>10</v>
      </c>
      <c r="B13" s="62" t="s">
        <v>20</v>
      </c>
      <c r="C13" s="63" t="s">
        <v>64</v>
      </c>
      <c r="D13" s="64" t="s">
        <v>169</v>
      </c>
      <c r="E13" s="64" t="s">
        <v>126</v>
      </c>
      <c r="F13" s="63" t="s">
        <v>125</v>
      </c>
      <c r="G13" s="63" t="s">
        <v>125</v>
      </c>
      <c r="H13" s="63" t="s">
        <v>125</v>
      </c>
      <c r="I13" s="66" t="s">
        <v>127</v>
      </c>
      <c r="J13" s="66" t="s">
        <v>127</v>
      </c>
      <c r="K13" s="66" t="s">
        <v>127</v>
      </c>
      <c r="L13" s="60" t="s">
        <v>230</v>
      </c>
      <c r="M13" s="82" t="s">
        <v>283</v>
      </c>
      <c r="N13" s="83">
        <v>3</v>
      </c>
      <c r="O13" s="69">
        <v>5</v>
      </c>
      <c r="P13" s="69">
        <v>3</v>
      </c>
      <c r="Q13" s="69">
        <v>1</v>
      </c>
      <c r="R13" s="69">
        <v>1</v>
      </c>
      <c r="S13" s="69">
        <f t="shared" si="2"/>
        <v>2.7000000000000006</v>
      </c>
      <c r="T13" s="69">
        <v>3</v>
      </c>
      <c r="U13" s="69">
        <v>3</v>
      </c>
      <c r="V13" s="69">
        <f t="shared" si="3"/>
        <v>3</v>
      </c>
      <c r="W13" s="70">
        <f t="shared" si="4"/>
        <v>8.1000000000000014</v>
      </c>
      <c r="X13" s="71" t="str">
        <f t="shared" si="0"/>
        <v>M</v>
      </c>
      <c r="Y13" s="67" t="s">
        <v>349</v>
      </c>
      <c r="Z13" s="72" t="s">
        <v>184</v>
      </c>
      <c r="AA13" s="69">
        <v>5</v>
      </c>
      <c r="AB13" s="69">
        <v>0</v>
      </c>
      <c r="AC13" s="69">
        <f t="shared" si="5"/>
        <v>5</v>
      </c>
      <c r="AD13" s="68">
        <f t="shared" si="6"/>
        <v>3.1000000000000014</v>
      </c>
      <c r="AE13" s="71" t="str">
        <f t="shared" si="7"/>
        <v>B</v>
      </c>
      <c r="AF13" s="72" t="s">
        <v>184</v>
      </c>
      <c r="AG13" s="72" t="s">
        <v>184</v>
      </c>
      <c r="AH13" s="72" t="s">
        <v>184</v>
      </c>
      <c r="AI13" s="72" t="s">
        <v>184</v>
      </c>
      <c r="AJ13" s="72" t="s">
        <v>184</v>
      </c>
      <c r="AK13" s="72" t="s">
        <v>184</v>
      </c>
      <c r="AL13" s="72" t="s">
        <v>184</v>
      </c>
      <c r="AM13" s="72" t="s">
        <v>184</v>
      </c>
      <c r="AN13" s="72" t="s">
        <v>184</v>
      </c>
      <c r="AO13" s="72" t="s">
        <v>184</v>
      </c>
      <c r="AP13" s="72" t="s">
        <v>184</v>
      </c>
      <c r="AQ13" s="72" t="s">
        <v>184</v>
      </c>
      <c r="AR13" s="72" t="s">
        <v>184</v>
      </c>
      <c r="AS13" s="73" t="s">
        <v>396</v>
      </c>
      <c r="AT13" s="73" t="s">
        <v>176</v>
      </c>
      <c r="AU13" s="73" t="s">
        <v>206</v>
      </c>
    </row>
    <row r="14" spans="1:47" s="81" customFormat="1" ht="287.64999999999998" customHeight="1" x14ac:dyDescent="0.2">
      <c r="A14" s="61">
        <v>11</v>
      </c>
      <c r="B14" s="62" t="s">
        <v>20</v>
      </c>
      <c r="C14" s="63" t="s">
        <v>19</v>
      </c>
      <c r="D14" s="64" t="s">
        <v>169</v>
      </c>
      <c r="E14" s="64" t="s">
        <v>126</v>
      </c>
      <c r="F14" s="63" t="s">
        <v>125</v>
      </c>
      <c r="G14" s="63" t="s">
        <v>125</v>
      </c>
      <c r="H14" s="63" t="s">
        <v>125</v>
      </c>
      <c r="I14" s="66" t="s">
        <v>127</v>
      </c>
      <c r="J14" s="66" t="s">
        <v>127</v>
      </c>
      <c r="K14" s="66" t="s">
        <v>127</v>
      </c>
      <c r="L14" s="60" t="s">
        <v>230</v>
      </c>
      <c r="M14" s="67" t="s">
        <v>284</v>
      </c>
      <c r="N14" s="68">
        <v>3</v>
      </c>
      <c r="O14" s="69">
        <v>5</v>
      </c>
      <c r="P14" s="69">
        <v>3</v>
      </c>
      <c r="Q14" s="69">
        <v>1</v>
      </c>
      <c r="R14" s="69">
        <v>1</v>
      </c>
      <c r="S14" s="69">
        <f t="shared" si="2"/>
        <v>2.7000000000000006</v>
      </c>
      <c r="T14" s="69">
        <v>3</v>
      </c>
      <c r="U14" s="69">
        <v>3</v>
      </c>
      <c r="V14" s="69">
        <f t="shared" si="3"/>
        <v>3</v>
      </c>
      <c r="W14" s="70">
        <f t="shared" si="4"/>
        <v>8.1000000000000014</v>
      </c>
      <c r="X14" s="71" t="str">
        <f t="shared" si="0"/>
        <v>M</v>
      </c>
      <c r="Y14" s="67" t="s">
        <v>350</v>
      </c>
      <c r="Z14" s="72" t="s">
        <v>184</v>
      </c>
      <c r="AA14" s="69">
        <v>5</v>
      </c>
      <c r="AB14" s="69">
        <v>0</v>
      </c>
      <c r="AC14" s="69">
        <f t="shared" si="5"/>
        <v>5</v>
      </c>
      <c r="AD14" s="68">
        <f t="shared" si="6"/>
        <v>3.1000000000000014</v>
      </c>
      <c r="AE14" s="71" t="str">
        <f t="shared" si="7"/>
        <v>B</v>
      </c>
      <c r="AF14" s="72" t="s">
        <v>184</v>
      </c>
      <c r="AG14" s="72" t="s">
        <v>184</v>
      </c>
      <c r="AH14" s="72" t="s">
        <v>184</v>
      </c>
      <c r="AI14" s="72" t="s">
        <v>184</v>
      </c>
      <c r="AJ14" s="72" t="s">
        <v>184</v>
      </c>
      <c r="AK14" s="72" t="s">
        <v>184</v>
      </c>
      <c r="AL14" s="72" t="s">
        <v>184</v>
      </c>
      <c r="AM14" s="72" t="s">
        <v>184</v>
      </c>
      <c r="AN14" s="72" t="s">
        <v>184</v>
      </c>
      <c r="AO14" s="72" t="s">
        <v>184</v>
      </c>
      <c r="AP14" s="72" t="s">
        <v>184</v>
      </c>
      <c r="AQ14" s="72" t="s">
        <v>184</v>
      </c>
      <c r="AR14" s="72" t="s">
        <v>184</v>
      </c>
      <c r="AS14" s="73" t="s">
        <v>397</v>
      </c>
      <c r="AT14" s="73" t="s">
        <v>176</v>
      </c>
      <c r="AU14" s="73" t="s">
        <v>206</v>
      </c>
    </row>
    <row r="15" spans="1:47" ht="271.89999999999998" customHeight="1" x14ac:dyDescent="0.25">
      <c r="A15" s="61">
        <v>12</v>
      </c>
      <c r="B15" s="62" t="s">
        <v>20</v>
      </c>
      <c r="C15" s="63" t="s">
        <v>201</v>
      </c>
      <c r="D15" s="64" t="s">
        <v>169</v>
      </c>
      <c r="E15" s="64" t="s">
        <v>126</v>
      </c>
      <c r="F15" s="63" t="s">
        <v>125</v>
      </c>
      <c r="G15" s="63" t="s">
        <v>125</v>
      </c>
      <c r="H15" s="63" t="s">
        <v>125</v>
      </c>
      <c r="I15" s="66" t="s">
        <v>127</v>
      </c>
      <c r="J15" s="66" t="s">
        <v>127</v>
      </c>
      <c r="K15" s="66" t="s">
        <v>127</v>
      </c>
      <c r="L15" s="60" t="s">
        <v>230</v>
      </c>
      <c r="M15" s="82" t="s">
        <v>285</v>
      </c>
      <c r="N15" s="83">
        <v>3</v>
      </c>
      <c r="O15" s="69">
        <v>3</v>
      </c>
      <c r="P15" s="69">
        <v>3</v>
      </c>
      <c r="Q15" s="69">
        <v>1</v>
      </c>
      <c r="R15" s="69">
        <v>1</v>
      </c>
      <c r="S15" s="69">
        <f t="shared" si="2"/>
        <v>2.4000000000000004</v>
      </c>
      <c r="T15" s="69">
        <v>3</v>
      </c>
      <c r="U15" s="69">
        <v>3</v>
      </c>
      <c r="V15" s="69">
        <f t="shared" si="3"/>
        <v>3</v>
      </c>
      <c r="W15" s="70">
        <f t="shared" si="4"/>
        <v>7.2000000000000011</v>
      </c>
      <c r="X15" s="71" t="str">
        <f t="shared" si="0"/>
        <v>M</v>
      </c>
      <c r="Y15" s="67" t="s">
        <v>357</v>
      </c>
      <c r="Z15" s="72" t="s">
        <v>184</v>
      </c>
      <c r="AA15" s="69">
        <v>4</v>
      </c>
      <c r="AB15" s="69">
        <v>0</v>
      </c>
      <c r="AC15" s="69">
        <f t="shared" si="5"/>
        <v>4</v>
      </c>
      <c r="AD15" s="68">
        <f t="shared" si="6"/>
        <v>3.2000000000000011</v>
      </c>
      <c r="AE15" s="71" t="str">
        <f t="shared" si="7"/>
        <v>B</v>
      </c>
      <c r="AF15" s="72" t="s">
        <v>184</v>
      </c>
      <c r="AG15" s="72" t="s">
        <v>184</v>
      </c>
      <c r="AH15" s="72" t="s">
        <v>184</v>
      </c>
      <c r="AI15" s="72" t="s">
        <v>184</v>
      </c>
      <c r="AJ15" s="72" t="s">
        <v>184</v>
      </c>
      <c r="AK15" s="72" t="s">
        <v>184</v>
      </c>
      <c r="AL15" s="72" t="s">
        <v>184</v>
      </c>
      <c r="AM15" s="72" t="s">
        <v>184</v>
      </c>
      <c r="AN15" s="72" t="s">
        <v>184</v>
      </c>
      <c r="AO15" s="72" t="s">
        <v>184</v>
      </c>
      <c r="AP15" s="72" t="s">
        <v>184</v>
      </c>
      <c r="AQ15" s="72" t="s">
        <v>184</v>
      </c>
      <c r="AR15" s="72" t="s">
        <v>184</v>
      </c>
      <c r="AS15" s="73" t="s">
        <v>166</v>
      </c>
      <c r="AT15" s="73" t="s">
        <v>176</v>
      </c>
      <c r="AU15" s="73" t="s">
        <v>207</v>
      </c>
    </row>
    <row r="16" spans="1:47" ht="279" customHeight="1" x14ac:dyDescent="0.25">
      <c r="A16" s="61">
        <v>13</v>
      </c>
      <c r="B16" s="62" t="s">
        <v>20</v>
      </c>
      <c r="C16" s="63" t="s">
        <v>177</v>
      </c>
      <c r="D16" s="64" t="s">
        <v>169</v>
      </c>
      <c r="E16" s="64" t="s">
        <v>126</v>
      </c>
      <c r="F16" s="63" t="s">
        <v>125</v>
      </c>
      <c r="G16" s="63" t="s">
        <v>125</v>
      </c>
      <c r="H16" s="63" t="s">
        <v>125</v>
      </c>
      <c r="I16" s="66" t="s">
        <v>127</v>
      </c>
      <c r="J16" s="66" t="s">
        <v>127</v>
      </c>
      <c r="K16" s="66" t="s">
        <v>127</v>
      </c>
      <c r="L16" s="60" t="s">
        <v>230</v>
      </c>
      <c r="M16" s="82" t="s">
        <v>286</v>
      </c>
      <c r="N16" s="83">
        <v>3</v>
      </c>
      <c r="O16" s="69">
        <v>5</v>
      </c>
      <c r="P16" s="69">
        <v>3</v>
      </c>
      <c r="Q16" s="69">
        <v>1</v>
      </c>
      <c r="R16" s="69">
        <v>1</v>
      </c>
      <c r="S16" s="69">
        <f t="shared" si="2"/>
        <v>2.7000000000000006</v>
      </c>
      <c r="T16" s="69">
        <v>3</v>
      </c>
      <c r="U16" s="69">
        <v>3</v>
      </c>
      <c r="V16" s="69">
        <f t="shared" si="3"/>
        <v>3</v>
      </c>
      <c r="W16" s="70">
        <f t="shared" si="4"/>
        <v>8.1000000000000014</v>
      </c>
      <c r="X16" s="71" t="str">
        <f t="shared" si="0"/>
        <v>M</v>
      </c>
      <c r="Y16" s="67" t="s">
        <v>356</v>
      </c>
      <c r="Z16" s="72" t="s">
        <v>184</v>
      </c>
      <c r="AA16" s="69">
        <v>5</v>
      </c>
      <c r="AB16" s="69">
        <v>0</v>
      </c>
      <c r="AC16" s="69">
        <f t="shared" si="5"/>
        <v>5</v>
      </c>
      <c r="AD16" s="68">
        <f t="shared" si="6"/>
        <v>3.1000000000000014</v>
      </c>
      <c r="AE16" s="71" t="str">
        <f t="shared" si="7"/>
        <v>B</v>
      </c>
      <c r="AF16" s="72" t="s">
        <v>184</v>
      </c>
      <c r="AG16" s="72" t="s">
        <v>184</v>
      </c>
      <c r="AH16" s="72" t="s">
        <v>184</v>
      </c>
      <c r="AI16" s="72" t="s">
        <v>184</v>
      </c>
      <c r="AJ16" s="72" t="s">
        <v>184</v>
      </c>
      <c r="AK16" s="72" t="s">
        <v>184</v>
      </c>
      <c r="AL16" s="72" t="s">
        <v>184</v>
      </c>
      <c r="AM16" s="72" t="s">
        <v>184</v>
      </c>
      <c r="AN16" s="72" t="s">
        <v>184</v>
      </c>
      <c r="AO16" s="72" t="s">
        <v>184</v>
      </c>
      <c r="AP16" s="72" t="s">
        <v>184</v>
      </c>
      <c r="AQ16" s="72" t="s">
        <v>184</v>
      </c>
      <c r="AR16" s="72" t="s">
        <v>184</v>
      </c>
      <c r="AS16" s="73" t="s">
        <v>208</v>
      </c>
      <c r="AT16" s="73" t="s">
        <v>176</v>
      </c>
      <c r="AU16" s="73" t="s">
        <v>207</v>
      </c>
    </row>
    <row r="17" spans="1:47" ht="286.89999999999998" customHeight="1" x14ac:dyDescent="0.25">
      <c r="A17" s="61">
        <v>14</v>
      </c>
      <c r="B17" s="62" t="s">
        <v>58</v>
      </c>
      <c r="C17" s="63" t="s">
        <v>21</v>
      </c>
      <c r="D17" s="64" t="s">
        <v>235</v>
      </c>
      <c r="E17" s="64" t="s">
        <v>126</v>
      </c>
      <c r="F17" s="63" t="s">
        <v>125</v>
      </c>
      <c r="G17" s="63" t="s">
        <v>125</v>
      </c>
      <c r="H17" s="63" t="s">
        <v>125</v>
      </c>
      <c r="I17" s="66" t="s">
        <v>127</v>
      </c>
      <c r="J17" s="66" t="s">
        <v>127</v>
      </c>
      <c r="K17" s="66" t="s">
        <v>127</v>
      </c>
      <c r="L17" s="60" t="s">
        <v>236</v>
      </c>
      <c r="M17" s="82" t="s">
        <v>287</v>
      </c>
      <c r="N17" s="83">
        <v>5</v>
      </c>
      <c r="O17" s="69">
        <v>1</v>
      </c>
      <c r="P17" s="69">
        <v>3</v>
      </c>
      <c r="Q17" s="69">
        <v>1</v>
      </c>
      <c r="R17" s="69">
        <v>1</v>
      </c>
      <c r="S17" s="69">
        <f t="shared" si="2"/>
        <v>2.9</v>
      </c>
      <c r="T17" s="69">
        <v>3</v>
      </c>
      <c r="U17" s="69">
        <v>3</v>
      </c>
      <c r="V17" s="69">
        <f t="shared" si="3"/>
        <v>3</v>
      </c>
      <c r="W17" s="70">
        <f t="shared" si="4"/>
        <v>8.6999999999999993</v>
      </c>
      <c r="X17" s="71" t="str">
        <f t="shared" si="0"/>
        <v>M</v>
      </c>
      <c r="Y17" s="67" t="s">
        <v>358</v>
      </c>
      <c r="Z17" s="72" t="s">
        <v>184</v>
      </c>
      <c r="AA17" s="69">
        <v>8</v>
      </c>
      <c r="AB17" s="69">
        <v>0</v>
      </c>
      <c r="AC17" s="69">
        <f t="shared" si="5"/>
        <v>8</v>
      </c>
      <c r="AD17" s="68">
        <f t="shared" si="6"/>
        <v>0.69999999999999929</v>
      </c>
      <c r="AE17" s="71" t="str">
        <f t="shared" si="7"/>
        <v>R</v>
      </c>
      <c r="AF17" s="72" t="s">
        <v>184</v>
      </c>
      <c r="AG17" s="72" t="s">
        <v>184</v>
      </c>
      <c r="AH17" s="72" t="s">
        <v>184</v>
      </c>
      <c r="AI17" s="72" t="s">
        <v>184</v>
      </c>
      <c r="AJ17" s="72" t="s">
        <v>184</v>
      </c>
      <c r="AK17" s="72" t="s">
        <v>184</v>
      </c>
      <c r="AL17" s="72" t="s">
        <v>184</v>
      </c>
      <c r="AM17" s="72" t="s">
        <v>184</v>
      </c>
      <c r="AN17" s="72" t="s">
        <v>184</v>
      </c>
      <c r="AO17" s="72" t="s">
        <v>184</v>
      </c>
      <c r="AP17" s="72" t="s">
        <v>184</v>
      </c>
      <c r="AQ17" s="72" t="s">
        <v>184</v>
      </c>
      <c r="AR17" s="72" t="s">
        <v>184</v>
      </c>
      <c r="AS17" s="73"/>
      <c r="AT17" s="73"/>
      <c r="AU17" s="73"/>
    </row>
    <row r="18" spans="1:47" ht="286.14999999999998" customHeight="1" x14ac:dyDescent="0.25">
      <c r="A18" s="61">
        <v>15</v>
      </c>
      <c r="B18" s="62" t="s">
        <v>20</v>
      </c>
      <c r="C18" s="63" t="s">
        <v>237</v>
      </c>
      <c r="D18" s="64" t="s">
        <v>140</v>
      </c>
      <c r="E18" s="64" t="s">
        <v>126</v>
      </c>
      <c r="F18" s="63" t="s">
        <v>125</v>
      </c>
      <c r="G18" s="63" t="s">
        <v>125</v>
      </c>
      <c r="H18" s="63" t="s">
        <v>125</v>
      </c>
      <c r="I18" s="66" t="s">
        <v>127</v>
      </c>
      <c r="J18" s="66" t="s">
        <v>127</v>
      </c>
      <c r="K18" s="66" t="s">
        <v>127</v>
      </c>
      <c r="L18" s="60" t="s">
        <v>230</v>
      </c>
      <c r="M18" s="82" t="s">
        <v>288</v>
      </c>
      <c r="N18" s="83">
        <v>3</v>
      </c>
      <c r="O18" s="69">
        <v>1</v>
      </c>
      <c r="P18" s="69">
        <v>3</v>
      </c>
      <c r="Q18" s="69">
        <v>1</v>
      </c>
      <c r="R18" s="69">
        <v>1</v>
      </c>
      <c r="S18" s="69">
        <f t="shared" si="2"/>
        <v>2.1</v>
      </c>
      <c r="T18" s="69">
        <v>3</v>
      </c>
      <c r="U18" s="69">
        <v>3</v>
      </c>
      <c r="V18" s="69">
        <f t="shared" si="3"/>
        <v>3</v>
      </c>
      <c r="W18" s="70">
        <f t="shared" si="4"/>
        <v>6.3000000000000007</v>
      </c>
      <c r="X18" s="71" t="str">
        <f t="shared" si="0"/>
        <v>M</v>
      </c>
      <c r="Y18" s="67" t="s">
        <v>348</v>
      </c>
      <c r="Z18" s="72" t="s">
        <v>184</v>
      </c>
      <c r="AA18" s="69">
        <v>6</v>
      </c>
      <c r="AB18" s="69">
        <v>0</v>
      </c>
      <c r="AC18" s="69">
        <f t="shared" si="5"/>
        <v>6</v>
      </c>
      <c r="AD18" s="68">
        <f t="shared" si="6"/>
        <v>0.30000000000000071</v>
      </c>
      <c r="AE18" s="71" t="str">
        <f t="shared" si="7"/>
        <v>R</v>
      </c>
      <c r="AF18" s="72" t="s">
        <v>184</v>
      </c>
      <c r="AG18" s="72" t="s">
        <v>184</v>
      </c>
      <c r="AH18" s="72" t="s">
        <v>184</v>
      </c>
      <c r="AI18" s="72" t="s">
        <v>184</v>
      </c>
      <c r="AJ18" s="72" t="s">
        <v>184</v>
      </c>
      <c r="AK18" s="72" t="s">
        <v>184</v>
      </c>
      <c r="AL18" s="72" t="s">
        <v>184</v>
      </c>
      <c r="AM18" s="72" t="s">
        <v>184</v>
      </c>
      <c r="AN18" s="72" t="s">
        <v>184</v>
      </c>
      <c r="AO18" s="72" t="s">
        <v>184</v>
      </c>
      <c r="AP18" s="72" t="s">
        <v>184</v>
      </c>
      <c r="AQ18" s="72" t="s">
        <v>184</v>
      </c>
      <c r="AR18" s="72" t="s">
        <v>184</v>
      </c>
      <c r="AS18" s="72"/>
      <c r="AT18" s="73"/>
      <c r="AU18" s="73"/>
    </row>
    <row r="19" spans="1:47" ht="283.14999999999998" customHeight="1" x14ac:dyDescent="0.25">
      <c r="A19" s="61">
        <v>16</v>
      </c>
      <c r="B19" s="62" t="s">
        <v>20</v>
      </c>
      <c r="C19" s="63" t="s">
        <v>4</v>
      </c>
      <c r="D19" s="64" t="s">
        <v>238</v>
      </c>
      <c r="E19" s="64" t="s">
        <v>126</v>
      </c>
      <c r="F19" s="63" t="s">
        <v>125</v>
      </c>
      <c r="G19" s="63" t="s">
        <v>125</v>
      </c>
      <c r="H19" s="63" t="s">
        <v>125</v>
      </c>
      <c r="I19" s="66" t="s">
        <v>127</v>
      </c>
      <c r="J19" s="66" t="s">
        <v>127</v>
      </c>
      <c r="K19" s="66" t="s">
        <v>127</v>
      </c>
      <c r="L19" s="60" t="s">
        <v>230</v>
      </c>
      <c r="M19" s="67" t="s">
        <v>289</v>
      </c>
      <c r="N19" s="74">
        <v>3</v>
      </c>
      <c r="O19" s="69">
        <v>1</v>
      </c>
      <c r="P19" s="69">
        <v>3</v>
      </c>
      <c r="Q19" s="69">
        <v>1</v>
      </c>
      <c r="R19" s="69">
        <v>1</v>
      </c>
      <c r="S19" s="69">
        <f t="shared" si="2"/>
        <v>2.1</v>
      </c>
      <c r="T19" s="69">
        <v>3</v>
      </c>
      <c r="U19" s="69">
        <v>3</v>
      </c>
      <c r="V19" s="69">
        <f t="shared" si="3"/>
        <v>3</v>
      </c>
      <c r="W19" s="70">
        <f t="shared" si="4"/>
        <v>6.3000000000000007</v>
      </c>
      <c r="X19" s="71" t="str">
        <f t="shared" si="0"/>
        <v>M</v>
      </c>
      <c r="Y19" s="67" t="s">
        <v>348</v>
      </c>
      <c r="Z19" s="72" t="s">
        <v>184</v>
      </c>
      <c r="AA19" s="69">
        <v>6</v>
      </c>
      <c r="AB19" s="69">
        <v>0</v>
      </c>
      <c r="AC19" s="69">
        <f t="shared" si="5"/>
        <v>6</v>
      </c>
      <c r="AD19" s="68">
        <f t="shared" si="6"/>
        <v>0.30000000000000071</v>
      </c>
      <c r="AE19" s="71" t="str">
        <f t="shared" si="7"/>
        <v>R</v>
      </c>
      <c r="AF19" s="72" t="s">
        <v>184</v>
      </c>
      <c r="AG19" s="72" t="s">
        <v>184</v>
      </c>
      <c r="AH19" s="72" t="s">
        <v>184</v>
      </c>
      <c r="AI19" s="72" t="s">
        <v>184</v>
      </c>
      <c r="AJ19" s="72" t="s">
        <v>184</v>
      </c>
      <c r="AK19" s="72" t="s">
        <v>184</v>
      </c>
      <c r="AL19" s="72" t="s">
        <v>184</v>
      </c>
      <c r="AM19" s="72" t="s">
        <v>184</v>
      </c>
      <c r="AN19" s="72" t="s">
        <v>184</v>
      </c>
      <c r="AO19" s="72" t="s">
        <v>184</v>
      </c>
      <c r="AP19" s="72" t="s">
        <v>184</v>
      </c>
      <c r="AQ19" s="72" t="s">
        <v>184</v>
      </c>
      <c r="AR19" s="72" t="s">
        <v>184</v>
      </c>
      <c r="AS19" s="73"/>
      <c r="AT19" s="73"/>
      <c r="AU19" s="73"/>
    </row>
    <row r="20" spans="1:47" ht="297" customHeight="1" x14ac:dyDescent="0.25">
      <c r="A20" s="61">
        <v>17</v>
      </c>
      <c r="B20" s="62" t="s">
        <v>58</v>
      </c>
      <c r="C20" s="63" t="s">
        <v>99</v>
      </c>
      <c r="D20" s="64" t="s">
        <v>235</v>
      </c>
      <c r="E20" s="64" t="s">
        <v>126</v>
      </c>
      <c r="F20" s="63" t="s">
        <v>125</v>
      </c>
      <c r="G20" s="63" t="s">
        <v>125</v>
      </c>
      <c r="H20" s="63" t="s">
        <v>125</v>
      </c>
      <c r="I20" s="65" t="s">
        <v>127</v>
      </c>
      <c r="J20" s="66" t="s">
        <v>127</v>
      </c>
      <c r="K20" s="66" t="s">
        <v>127</v>
      </c>
      <c r="L20" s="60" t="s">
        <v>236</v>
      </c>
      <c r="M20" s="67" t="s">
        <v>290</v>
      </c>
      <c r="N20" s="83">
        <v>5</v>
      </c>
      <c r="O20" s="69">
        <v>1</v>
      </c>
      <c r="P20" s="69">
        <v>3</v>
      </c>
      <c r="Q20" s="69">
        <v>1</v>
      </c>
      <c r="R20" s="69">
        <v>1</v>
      </c>
      <c r="S20" s="69">
        <f t="shared" si="2"/>
        <v>2.9</v>
      </c>
      <c r="T20" s="69">
        <v>3</v>
      </c>
      <c r="U20" s="69">
        <v>3</v>
      </c>
      <c r="V20" s="69">
        <f t="shared" si="3"/>
        <v>3</v>
      </c>
      <c r="W20" s="70">
        <f t="shared" si="4"/>
        <v>8.6999999999999993</v>
      </c>
      <c r="X20" s="71" t="str">
        <f t="shared" si="0"/>
        <v>M</v>
      </c>
      <c r="Y20" s="67" t="s">
        <v>359</v>
      </c>
      <c r="Z20" s="72" t="s">
        <v>184</v>
      </c>
      <c r="AA20" s="69">
        <v>7</v>
      </c>
      <c r="AB20" s="69">
        <v>0</v>
      </c>
      <c r="AC20" s="69">
        <f t="shared" si="5"/>
        <v>7</v>
      </c>
      <c r="AD20" s="68">
        <f t="shared" si="6"/>
        <v>1.6999999999999993</v>
      </c>
      <c r="AE20" s="71" t="str">
        <f t="shared" si="7"/>
        <v>R</v>
      </c>
      <c r="AF20" s="72" t="s">
        <v>184</v>
      </c>
      <c r="AG20" s="72" t="s">
        <v>184</v>
      </c>
      <c r="AH20" s="72" t="s">
        <v>184</v>
      </c>
      <c r="AI20" s="72" t="s">
        <v>184</v>
      </c>
      <c r="AJ20" s="72" t="s">
        <v>184</v>
      </c>
      <c r="AK20" s="72" t="s">
        <v>184</v>
      </c>
      <c r="AL20" s="72" t="s">
        <v>184</v>
      </c>
      <c r="AM20" s="72" t="s">
        <v>184</v>
      </c>
      <c r="AN20" s="72" t="s">
        <v>184</v>
      </c>
      <c r="AO20" s="72" t="s">
        <v>184</v>
      </c>
      <c r="AP20" s="72" t="s">
        <v>184</v>
      </c>
      <c r="AQ20" s="72" t="s">
        <v>184</v>
      </c>
      <c r="AR20" s="72" t="s">
        <v>184</v>
      </c>
      <c r="AS20" s="73" t="s">
        <v>398</v>
      </c>
      <c r="AT20" s="73" t="s">
        <v>176</v>
      </c>
      <c r="AU20" s="73" t="s">
        <v>399</v>
      </c>
    </row>
    <row r="21" spans="1:47" s="81" customFormat="1" ht="282.39999999999998" customHeight="1" x14ac:dyDescent="0.2">
      <c r="A21" s="61">
        <v>18</v>
      </c>
      <c r="B21" s="62" t="s">
        <v>98</v>
      </c>
      <c r="C21" s="63" t="s">
        <v>32</v>
      </c>
      <c r="D21" s="64" t="s">
        <v>141</v>
      </c>
      <c r="E21" s="64" t="s">
        <v>196</v>
      </c>
      <c r="F21" s="63" t="s">
        <v>127</v>
      </c>
      <c r="G21" s="63" t="s">
        <v>229</v>
      </c>
      <c r="H21" s="63" t="s">
        <v>125</v>
      </c>
      <c r="I21" s="65" t="s">
        <v>127</v>
      </c>
      <c r="J21" s="66" t="s">
        <v>127</v>
      </c>
      <c r="K21" s="66" t="s">
        <v>127</v>
      </c>
      <c r="L21" s="60" t="s">
        <v>230</v>
      </c>
      <c r="M21" s="60" t="s">
        <v>292</v>
      </c>
      <c r="N21" s="75">
        <v>5</v>
      </c>
      <c r="O21" s="69">
        <v>5</v>
      </c>
      <c r="P21" s="69">
        <v>3</v>
      </c>
      <c r="Q21" s="69">
        <v>1</v>
      </c>
      <c r="R21" s="69">
        <v>5</v>
      </c>
      <c r="S21" s="69">
        <f t="shared" si="2"/>
        <v>3.9000000000000004</v>
      </c>
      <c r="T21" s="69">
        <v>4</v>
      </c>
      <c r="U21" s="69">
        <v>5</v>
      </c>
      <c r="V21" s="69">
        <f t="shared" si="3"/>
        <v>4.5999999999999996</v>
      </c>
      <c r="W21" s="70">
        <f t="shared" si="4"/>
        <v>17.940000000000001</v>
      </c>
      <c r="X21" s="71" t="str">
        <f t="shared" si="0"/>
        <v>A</v>
      </c>
      <c r="Y21" s="67" t="s">
        <v>360</v>
      </c>
      <c r="Z21" s="72" t="s">
        <v>184</v>
      </c>
      <c r="AA21" s="69">
        <v>6</v>
      </c>
      <c r="AB21" s="69">
        <v>0</v>
      </c>
      <c r="AC21" s="69">
        <f t="shared" si="5"/>
        <v>6</v>
      </c>
      <c r="AD21" s="68">
        <f t="shared" si="6"/>
        <v>11.940000000000001</v>
      </c>
      <c r="AE21" s="71" t="str">
        <f t="shared" si="7"/>
        <v>M</v>
      </c>
      <c r="AF21" s="72" t="s">
        <v>184</v>
      </c>
      <c r="AG21" s="72" t="s">
        <v>184</v>
      </c>
      <c r="AH21" s="72" t="s">
        <v>184</v>
      </c>
      <c r="AI21" s="72" t="s">
        <v>184</v>
      </c>
      <c r="AJ21" s="72" t="s">
        <v>421</v>
      </c>
      <c r="AK21" s="72" t="s">
        <v>434</v>
      </c>
      <c r="AL21" s="72" t="s">
        <v>415</v>
      </c>
      <c r="AM21" s="72" t="s">
        <v>422</v>
      </c>
      <c r="AN21" s="72" t="s">
        <v>436</v>
      </c>
      <c r="AO21" s="72" t="s">
        <v>435</v>
      </c>
      <c r="AP21" s="72" t="s">
        <v>417</v>
      </c>
      <c r="AQ21" s="72" t="s">
        <v>423</v>
      </c>
      <c r="AR21" s="72" t="s">
        <v>184</v>
      </c>
      <c r="AS21" s="73" t="s">
        <v>209</v>
      </c>
      <c r="AT21" s="73" t="s">
        <v>176</v>
      </c>
      <c r="AU21" s="73" t="s">
        <v>212</v>
      </c>
    </row>
    <row r="22" spans="1:47" s="81" customFormat="1" ht="301.14999999999998" customHeight="1" x14ac:dyDescent="0.2">
      <c r="A22" s="61">
        <v>19</v>
      </c>
      <c r="B22" s="62" t="s">
        <v>98</v>
      </c>
      <c r="C22" s="63" t="s">
        <v>5</v>
      </c>
      <c r="D22" s="64" t="s">
        <v>142</v>
      </c>
      <c r="E22" s="64" t="s">
        <v>196</v>
      </c>
      <c r="F22" s="63" t="s">
        <v>127</v>
      </c>
      <c r="G22" s="63" t="s">
        <v>229</v>
      </c>
      <c r="H22" s="63" t="s">
        <v>125</v>
      </c>
      <c r="I22" s="65" t="s">
        <v>127</v>
      </c>
      <c r="J22" s="66" t="s">
        <v>127</v>
      </c>
      <c r="K22" s="66" t="s">
        <v>127</v>
      </c>
      <c r="L22" s="60" t="s">
        <v>230</v>
      </c>
      <c r="M22" s="60" t="s">
        <v>291</v>
      </c>
      <c r="N22" s="75">
        <v>5</v>
      </c>
      <c r="O22" s="69">
        <v>5</v>
      </c>
      <c r="P22" s="69">
        <v>3</v>
      </c>
      <c r="Q22" s="69">
        <v>1</v>
      </c>
      <c r="R22" s="69">
        <v>5</v>
      </c>
      <c r="S22" s="69">
        <f t="shared" si="2"/>
        <v>3.9000000000000004</v>
      </c>
      <c r="T22" s="69">
        <v>4</v>
      </c>
      <c r="U22" s="69">
        <v>5</v>
      </c>
      <c r="V22" s="69">
        <f t="shared" si="3"/>
        <v>4.5999999999999996</v>
      </c>
      <c r="W22" s="70">
        <f t="shared" si="4"/>
        <v>17.940000000000001</v>
      </c>
      <c r="X22" s="71" t="str">
        <f t="shared" si="0"/>
        <v>A</v>
      </c>
      <c r="Y22" s="67" t="s">
        <v>360</v>
      </c>
      <c r="Z22" s="72" t="s">
        <v>184</v>
      </c>
      <c r="AA22" s="69">
        <v>6</v>
      </c>
      <c r="AB22" s="69">
        <v>0</v>
      </c>
      <c r="AC22" s="69">
        <f t="shared" si="5"/>
        <v>6</v>
      </c>
      <c r="AD22" s="68">
        <f t="shared" si="6"/>
        <v>11.940000000000001</v>
      </c>
      <c r="AE22" s="71" t="str">
        <f t="shared" si="7"/>
        <v>M</v>
      </c>
      <c r="AF22" s="72" t="s">
        <v>184</v>
      </c>
      <c r="AG22" s="72" t="s">
        <v>184</v>
      </c>
      <c r="AH22" s="72" t="s">
        <v>184</v>
      </c>
      <c r="AI22" s="72" t="s">
        <v>184</v>
      </c>
      <c r="AJ22" s="72" t="s">
        <v>184</v>
      </c>
      <c r="AK22" s="72" t="s">
        <v>444</v>
      </c>
      <c r="AL22" s="72" t="s">
        <v>184</v>
      </c>
      <c r="AM22" s="72" t="s">
        <v>184</v>
      </c>
      <c r="AN22" s="72" t="s">
        <v>184</v>
      </c>
      <c r="AO22" s="72" t="s">
        <v>184</v>
      </c>
      <c r="AP22" s="72" t="s">
        <v>184</v>
      </c>
      <c r="AQ22" s="72" t="s">
        <v>184</v>
      </c>
      <c r="AR22" s="72" t="s">
        <v>184</v>
      </c>
      <c r="AS22" s="73" t="s">
        <v>452</v>
      </c>
      <c r="AT22" s="73" t="s">
        <v>176</v>
      </c>
      <c r="AU22" s="73" t="s">
        <v>212</v>
      </c>
    </row>
    <row r="23" spans="1:47" s="81" customFormat="1" ht="279" customHeight="1" x14ac:dyDescent="0.2">
      <c r="A23" s="61">
        <v>20</v>
      </c>
      <c r="B23" s="62" t="s">
        <v>98</v>
      </c>
      <c r="C23" s="63" t="s">
        <v>111</v>
      </c>
      <c r="D23" s="64" t="s">
        <v>142</v>
      </c>
      <c r="E23" s="64" t="s">
        <v>196</v>
      </c>
      <c r="F23" s="63" t="s">
        <v>127</v>
      </c>
      <c r="G23" s="63" t="s">
        <v>229</v>
      </c>
      <c r="H23" s="63" t="s">
        <v>125</v>
      </c>
      <c r="I23" s="65" t="s">
        <v>127</v>
      </c>
      <c r="J23" s="66" t="s">
        <v>127</v>
      </c>
      <c r="K23" s="66" t="s">
        <v>127</v>
      </c>
      <c r="L23" s="60" t="s">
        <v>230</v>
      </c>
      <c r="M23" s="60" t="s">
        <v>293</v>
      </c>
      <c r="N23" s="75">
        <v>5</v>
      </c>
      <c r="O23" s="69">
        <v>5</v>
      </c>
      <c r="P23" s="69">
        <v>3</v>
      </c>
      <c r="Q23" s="69">
        <v>1</v>
      </c>
      <c r="R23" s="69">
        <v>5</v>
      </c>
      <c r="S23" s="69">
        <f t="shared" si="2"/>
        <v>3.9000000000000004</v>
      </c>
      <c r="T23" s="69">
        <v>4</v>
      </c>
      <c r="U23" s="69">
        <v>5</v>
      </c>
      <c r="V23" s="69">
        <f t="shared" si="3"/>
        <v>4.5999999999999996</v>
      </c>
      <c r="W23" s="70">
        <f t="shared" si="4"/>
        <v>17.940000000000001</v>
      </c>
      <c r="X23" s="71" t="str">
        <f t="shared" si="0"/>
        <v>A</v>
      </c>
      <c r="Y23" s="67" t="s">
        <v>360</v>
      </c>
      <c r="Z23" s="72" t="s">
        <v>184</v>
      </c>
      <c r="AA23" s="69">
        <v>6</v>
      </c>
      <c r="AB23" s="69">
        <v>0</v>
      </c>
      <c r="AC23" s="69">
        <f t="shared" si="5"/>
        <v>6</v>
      </c>
      <c r="AD23" s="68">
        <f t="shared" si="6"/>
        <v>11.940000000000001</v>
      </c>
      <c r="AE23" s="71" t="str">
        <f t="shared" si="7"/>
        <v>M</v>
      </c>
      <c r="AF23" s="72" t="s">
        <v>184</v>
      </c>
      <c r="AG23" s="72" t="s">
        <v>184</v>
      </c>
      <c r="AH23" s="72" t="s">
        <v>184</v>
      </c>
      <c r="AI23" s="72" t="s">
        <v>184</v>
      </c>
      <c r="AJ23" s="72" t="s">
        <v>184</v>
      </c>
      <c r="AK23" s="72" t="s">
        <v>444</v>
      </c>
      <c r="AL23" s="72" t="s">
        <v>184</v>
      </c>
      <c r="AM23" s="72" t="s">
        <v>184</v>
      </c>
      <c r="AN23" s="72" t="s">
        <v>184</v>
      </c>
      <c r="AO23" s="72" t="s">
        <v>184</v>
      </c>
      <c r="AP23" s="72" t="s">
        <v>184</v>
      </c>
      <c r="AQ23" s="72" t="s">
        <v>184</v>
      </c>
      <c r="AR23" s="72" t="s">
        <v>184</v>
      </c>
      <c r="AS23" s="73"/>
      <c r="AT23" s="73"/>
      <c r="AU23" s="73"/>
    </row>
    <row r="24" spans="1:47" s="81" customFormat="1" ht="285.39999999999998" customHeight="1" x14ac:dyDescent="0.2">
      <c r="A24" s="61">
        <v>21</v>
      </c>
      <c r="B24" s="62" t="s">
        <v>98</v>
      </c>
      <c r="C24" s="63" t="s">
        <v>143</v>
      </c>
      <c r="D24" s="64" t="s">
        <v>239</v>
      </c>
      <c r="E24" s="64" t="s">
        <v>196</v>
      </c>
      <c r="F24" s="63" t="s">
        <v>127</v>
      </c>
      <c r="G24" s="63" t="s">
        <v>229</v>
      </c>
      <c r="H24" s="63" t="s">
        <v>125</v>
      </c>
      <c r="I24" s="65" t="s">
        <v>127</v>
      </c>
      <c r="J24" s="66" t="s">
        <v>127</v>
      </c>
      <c r="K24" s="66" t="s">
        <v>127</v>
      </c>
      <c r="L24" s="60" t="s">
        <v>230</v>
      </c>
      <c r="M24" s="60" t="s">
        <v>293</v>
      </c>
      <c r="N24" s="75">
        <v>5</v>
      </c>
      <c r="O24" s="69">
        <v>5</v>
      </c>
      <c r="P24" s="69">
        <v>3</v>
      </c>
      <c r="Q24" s="69">
        <v>1</v>
      </c>
      <c r="R24" s="69">
        <v>5</v>
      </c>
      <c r="S24" s="69">
        <f t="shared" si="2"/>
        <v>3.9000000000000004</v>
      </c>
      <c r="T24" s="69">
        <v>4</v>
      </c>
      <c r="U24" s="69">
        <v>5</v>
      </c>
      <c r="V24" s="69">
        <f t="shared" si="3"/>
        <v>4.5999999999999996</v>
      </c>
      <c r="W24" s="70">
        <f t="shared" si="4"/>
        <v>17.940000000000001</v>
      </c>
      <c r="X24" s="71" t="str">
        <f t="shared" si="0"/>
        <v>A</v>
      </c>
      <c r="Y24" s="67" t="s">
        <v>360</v>
      </c>
      <c r="Z24" s="72" t="s">
        <v>184</v>
      </c>
      <c r="AA24" s="69">
        <v>6</v>
      </c>
      <c r="AB24" s="69">
        <v>0</v>
      </c>
      <c r="AC24" s="69">
        <f t="shared" si="5"/>
        <v>6</v>
      </c>
      <c r="AD24" s="68">
        <f t="shared" si="6"/>
        <v>11.940000000000001</v>
      </c>
      <c r="AE24" s="71" t="str">
        <f t="shared" si="7"/>
        <v>M</v>
      </c>
      <c r="AF24" s="72" t="s">
        <v>184</v>
      </c>
      <c r="AG24" s="72" t="s">
        <v>184</v>
      </c>
      <c r="AH24" s="72" t="s">
        <v>184</v>
      </c>
      <c r="AI24" s="72" t="s">
        <v>184</v>
      </c>
      <c r="AJ24" s="72" t="s">
        <v>184</v>
      </c>
      <c r="AK24" s="72" t="s">
        <v>444</v>
      </c>
      <c r="AL24" s="72" t="s">
        <v>184</v>
      </c>
      <c r="AM24" s="72" t="s">
        <v>184</v>
      </c>
      <c r="AN24" s="72" t="s">
        <v>184</v>
      </c>
      <c r="AO24" s="72" t="s">
        <v>184</v>
      </c>
      <c r="AP24" s="72" t="s">
        <v>184</v>
      </c>
      <c r="AQ24" s="72" t="s">
        <v>184</v>
      </c>
      <c r="AR24" s="72" t="s">
        <v>184</v>
      </c>
      <c r="AS24" s="73"/>
      <c r="AT24" s="73"/>
      <c r="AU24" s="73"/>
    </row>
    <row r="25" spans="1:47" s="81" customFormat="1" ht="282" customHeight="1" x14ac:dyDescent="0.2">
      <c r="A25" s="61">
        <v>22</v>
      </c>
      <c r="B25" s="62" t="s">
        <v>98</v>
      </c>
      <c r="C25" s="63" t="s">
        <v>112</v>
      </c>
      <c r="D25" s="64" t="s">
        <v>240</v>
      </c>
      <c r="E25" s="64" t="s">
        <v>196</v>
      </c>
      <c r="F25" s="63" t="s">
        <v>127</v>
      </c>
      <c r="G25" s="63" t="s">
        <v>229</v>
      </c>
      <c r="H25" s="63" t="s">
        <v>125</v>
      </c>
      <c r="I25" s="65" t="s">
        <v>127</v>
      </c>
      <c r="J25" s="66" t="s">
        <v>127</v>
      </c>
      <c r="K25" s="66" t="s">
        <v>127</v>
      </c>
      <c r="L25" s="60" t="s">
        <v>230</v>
      </c>
      <c r="M25" s="60" t="s">
        <v>294</v>
      </c>
      <c r="N25" s="75">
        <v>5</v>
      </c>
      <c r="O25" s="69">
        <v>5</v>
      </c>
      <c r="P25" s="69">
        <v>3</v>
      </c>
      <c r="Q25" s="69">
        <v>1</v>
      </c>
      <c r="R25" s="69">
        <v>5</v>
      </c>
      <c r="S25" s="69">
        <f t="shared" si="2"/>
        <v>3.9000000000000004</v>
      </c>
      <c r="T25" s="69">
        <v>4</v>
      </c>
      <c r="U25" s="69">
        <v>5</v>
      </c>
      <c r="V25" s="69">
        <f t="shared" si="3"/>
        <v>4.5999999999999996</v>
      </c>
      <c r="W25" s="70">
        <f t="shared" si="4"/>
        <v>17.940000000000001</v>
      </c>
      <c r="X25" s="71" t="str">
        <f t="shared" si="0"/>
        <v>A</v>
      </c>
      <c r="Y25" s="67" t="s">
        <v>360</v>
      </c>
      <c r="Z25" s="72" t="s">
        <v>184</v>
      </c>
      <c r="AA25" s="69">
        <v>6</v>
      </c>
      <c r="AB25" s="69">
        <v>0</v>
      </c>
      <c r="AC25" s="69">
        <f t="shared" si="5"/>
        <v>6</v>
      </c>
      <c r="AD25" s="68">
        <f t="shared" si="6"/>
        <v>11.940000000000001</v>
      </c>
      <c r="AE25" s="71" t="str">
        <f t="shared" si="7"/>
        <v>M</v>
      </c>
      <c r="AF25" s="72" t="s">
        <v>184</v>
      </c>
      <c r="AG25" s="72" t="s">
        <v>184</v>
      </c>
      <c r="AH25" s="72" t="s">
        <v>184</v>
      </c>
      <c r="AI25" s="72" t="s">
        <v>184</v>
      </c>
      <c r="AJ25" s="72" t="s">
        <v>184</v>
      </c>
      <c r="AK25" s="72" t="s">
        <v>444</v>
      </c>
      <c r="AL25" s="72" t="s">
        <v>184</v>
      </c>
      <c r="AM25" s="72" t="s">
        <v>184</v>
      </c>
      <c r="AN25" s="72" t="s">
        <v>184</v>
      </c>
      <c r="AO25" s="72" t="s">
        <v>184</v>
      </c>
      <c r="AP25" s="72" t="s">
        <v>184</v>
      </c>
      <c r="AQ25" s="72" t="s">
        <v>184</v>
      </c>
      <c r="AR25" s="72" t="s">
        <v>184</v>
      </c>
      <c r="AS25" s="73"/>
      <c r="AT25" s="73"/>
      <c r="AU25" s="73"/>
    </row>
    <row r="26" spans="1:47" ht="291" customHeight="1" x14ac:dyDescent="0.25">
      <c r="A26" s="61">
        <v>23</v>
      </c>
      <c r="B26" s="62" t="s">
        <v>31</v>
      </c>
      <c r="C26" s="63" t="s">
        <v>59</v>
      </c>
      <c r="D26" s="64" t="s">
        <v>144</v>
      </c>
      <c r="E26" s="64" t="s">
        <v>197</v>
      </c>
      <c r="F26" s="63" t="s">
        <v>127</v>
      </c>
      <c r="G26" s="63" t="s">
        <v>229</v>
      </c>
      <c r="H26" s="63" t="s">
        <v>125</v>
      </c>
      <c r="I26" s="65" t="s">
        <v>133</v>
      </c>
      <c r="J26" s="66" t="s">
        <v>127</v>
      </c>
      <c r="K26" s="66" t="s">
        <v>127</v>
      </c>
      <c r="L26" s="60" t="s">
        <v>230</v>
      </c>
      <c r="M26" s="67" t="s">
        <v>295</v>
      </c>
      <c r="N26" s="74">
        <v>5</v>
      </c>
      <c r="O26" s="69">
        <v>5</v>
      </c>
      <c r="P26" s="69">
        <v>3</v>
      </c>
      <c r="Q26" s="69">
        <v>1</v>
      </c>
      <c r="R26" s="69">
        <v>5</v>
      </c>
      <c r="S26" s="69">
        <f t="shared" si="2"/>
        <v>3.9000000000000004</v>
      </c>
      <c r="T26" s="69">
        <v>4</v>
      </c>
      <c r="U26" s="69">
        <v>5</v>
      </c>
      <c r="V26" s="69">
        <f t="shared" si="3"/>
        <v>4.5999999999999996</v>
      </c>
      <c r="W26" s="70">
        <f t="shared" si="4"/>
        <v>17.940000000000001</v>
      </c>
      <c r="X26" s="71" t="str">
        <f t="shared" si="0"/>
        <v>A</v>
      </c>
      <c r="Y26" s="67" t="s">
        <v>361</v>
      </c>
      <c r="Z26" s="72" t="s">
        <v>184</v>
      </c>
      <c r="AA26" s="69">
        <v>8</v>
      </c>
      <c r="AB26" s="69">
        <v>0</v>
      </c>
      <c r="AC26" s="69">
        <f t="shared" si="5"/>
        <v>8</v>
      </c>
      <c r="AD26" s="68">
        <f t="shared" si="6"/>
        <v>9.9400000000000013</v>
      </c>
      <c r="AE26" s="71" t="str">
        <f t="shared" si="7"/>
        <v>M</v>
      </c>
      <c r="AF26" s="72" t="s">
        <v>184</v>
      </c>
      <c r="AG26" s="72" t="s">
        <v>184</v>
      </c>
      <c r="AH26" s="72" t="s">
        <v>184</v>
      </c>
      <c r="AI26" s="72" t="s">
        <v>184</v>
      </c>
      <c r="AJ26" s="72" t="s">
        <v>414</v>
      </c>
      <c r="AK26" s="72" t="s">
        <v>437</v>
      </c>
      <c r="AL26" s="72" t="s">
        <v>415</v>
      </c>
      <c r="AM26" s="72" t="s">
        <v>416</v>
      </c>
      <c r="AN26" s="72" t="s">
        <v>417</v>
      </c>
      <c r="AO26" s="72" t="s">
        <v>418</v>
      </c>
      <c r="AP26" s="72" t="s">
        <v>438</v>
      </c>
      <c r="AQ26" s="72" t="s">
        <v>419</v>
      </c>
      <c r="AR26" s="72" t="s">
        <v>184</v>
      </c>
      <c r="AS26" s="73" t="s">
        <v>420</v>
      </c>
      <c r="AT26" s="73" t="s">
        <v>176</v>
      </c>
      <c r="AU26" s="73" t="s">
        <v>212</v>
      </c>
    </row>
    <row r="27" spans="1:47" ht="279" customHeight="1" x14ac:dyDescent="0.25">
      <c r="A27" s="61">
        <v>24</v>
      </c>
      <c r="B27" s="62" t="s">
        <v>31</v>
      </c>
      <c r="C27" s="63" t="s">
        <v>61</v>
      </c>
      <c r="D27" s="64" t="s">
        <v>118</v>
      </c>
      <c r="E27" s="64" t="s">
        <v>197</v>
      </c>
      <c r="F27" s="63" t="s">
        <v>127</v>
      </c>
      <c r="G27" s="63" t="s">
        <v>229</v>
      </c>
      <c r="H27" s="63" t="s">
        <v>125</v>
      </c>
      <c r="I27" s="65" t="s">
        <v>133</v>
      </c>
      <c r="J27" s="66" t="s">
        <v>127</v>
      </c>
      <c r="K27" s="66" t="s">
        <v>127</v>
      </c>
      <c r="L27" s="60" t="s">
        <v>230</v>
      </c>
      <c r="M27" s="67" t="s">
        <v>296</v>
      </c>
      <c r="N27" s="74">
        <v>5</v>
      </c>
      <c r="O27" s="69">
        <v>5</v>
      </c>
      <c r="P27" s="69">
        <v>3</v>
      </c>
      <c r="Q27" s="69">
        <v>1</v>
      </c>
      <c r="R27" s="69">
        <v>5</v>
      </c>
      <c r="S27" s="69">
        <f t="shared" si="2"/>
        <v>3.9000000000000004</v>
      </c>
      <c r="T27" s="69">
        <v>4</v>
      </c>
      <c r="U27" s="69">
        <v>5</v>
      </c>
      <c r="V27" s="69">
        <f t="shared" si="3"/>
        <v>4.5999999999999996</v>
      </c>
      <c r="W27" s="70">
        <f t="shared" si="4"/>
        <v>17.940000000000001</v>
      </c>
      <c r="X27" s="71" t="str">
        <f t="shared" si="0"/>
        <v>A</v>
      </c>
      <c r="Y27" s="67" t="s">
        <v>366</v>
      </c>
      <c r="Z27" s="72" t="s">
        <v>184</v>
      </c>
      <c r="AA27" s="69">
        <v>8</v>
      </c>
      <c r="AB27" s="69">
        <v>0</v>
      </c>
      <c r="AC27" s="69">
        <f t="shared" si="5"/>
        <v>8</v>
      </c>
      <c r="AD27" s="68">
        <f t="shared" si="6"/>
        <v>9.9400000000000013</v>
      </c>
      <c r="AE27" s="71" t="str">
        <f t="shared" si="7"/>
        <v>M</v>
      </c>
      <c r="AF27" s="72" t="s">
        <v>184</v>
      </c>
      <c r="AG27" s="72" t="s">
        <v>184</v>
      </c>
      <c r="AH27" s="72" t="s">
        <v>184</v>
      </c>
      <c r="AI27" s="72" t="s">
        <v>184</v>
      </c>
      <c r="AJ27" s="72" t="s">
        <v>184</v>
      </c>
      <c r="AK27" s="72" t="s">
        <v>184</v>
      </c>
      <c r="AL27" s="72" t="s">
        <v>184</v>
      </c>
      <c r="AM27" s="72" t="s">
        <v>184</v>
      </c>
      <c r="AN27" s="72" t="s">
        <v>184</v>
      </c>
      <c r="AO27" s="72" t="s">
        <v>184</v>
      </c>
      <c r="AP27" s="72" t="s">
        <v>184</v>
      </c>
      <c r="AQ27" s="72" t="s">
        <v>184</v>
      </c>
      <c r="AR27" s="72" t="s">
        <v>184</v>
      </c>
      <c r="AS27" s="73" t="s">
        <v>400</v>
      </c>
      <c r="AT27" s="73" t="s">
        <v>176</v>
      </c>
      <c r="AU27" s="73" t="s">
        <v>212</v>
      </c>
    </row>
    <row r="28" spans="1:47" ht="274.89999999999998" customHeight="1" x14ac:dyDescent="0.25">
      <c r="A28" s="61">
        <v>25</v>
      </c>
      <c r="B28" s="62" t="s">
        <v>31</v>
      </c>
      <c r="C28" s="63" t="s">
        <v>32</v>
      </c>
      <c r="D28" s="64" t="s">
        <v>147</v>
      </c>
      <c r="E28" s="64" t="s">
        <v>197</v>
      </c>
      <c r="F28" s="63" t="s">
        <v>127</v>
      </c>
      <c r="G28" s="63" t="s">
        <v>229</v>
      </c>
      <c r="H28" s="63" t="s">
        <v>125</v>
      </c>
      <c r="I28" s="65" t="s">
        <v>133</v>
      </c>
      <c r="J28" s="66" t="s">
        <v>127</v>
      </c>
      <c r="K28" s="66" t="s">
        <v>127</v>
      </c>
      <c r="L28" s="60" t="s">
        <v>230</v>
      </c>
      <c r="M28" s="67" t="s">
        <v>297</v>
      </c>
      <c r="N28" s="74">
        <v>5</v>
      </c>
      <c r="O28" s="69">
        <v>5</v>
      </c>
      <c r="P28" s="69">
        <v>3</v>
      </c>
      <c r="Q28" s="69">
        <v>1</v>
      </c>
      <c r="R28" s="69">
        <v>5</v>
      </c>
      <c r="S28" s="69">
        <f t="shared" si="2"/>
        <v>3.9000000000000004</v>
      </c>
      <c r="T28" s="69">
        <v>4</v>
      </c>
      <c r="U28" s="69">
        <v>5</v>
      </c>
      <c r="V28" s="69">
        <f t="shared" si="3"/>
        <v>4.5999999999999996</v>
      </c>
      <c r="W28" s="70">
        <f t="shared" si="4"/>
        <v>17.940000000000001</v>
      </c>
      <c r="X28" s="71" t="str">
        <f t="shared" si="0"/>
        <v>A</v>
      </c>
      <c r="Y28" s="67" t="s">
        <v>362</v>
      </c>
      <c r="Z28" s="72" t="s">
        <v>184</v>
      </c>
      <c r="AA28" s="69">
        <v>7</v>
      </c>
      <c r="AB28" s="69">
        <v>0</v>
      </c>
      <c r="AC28" s="69">
        <f t="shared" si="5"/>
        <v>7</v>
      </c>
      <c r="AD28" s="68">
        <f t="shared" si="6"/>
        <v>10.940000000000001</v>
      </c>
      <c r="AE28" s="71" t="str">
        <f t="shared" si="7"/>
        <v>M</v>
      </c>
      <c r="AF28" s="72" t="s">
        <v>184</v>
      </c>
      <c r="AG28" s="72" t="s">
        <v>184</v>
      </c>
      <c r="AH28" s="72" t="s">
        <v>184</v>
      </c>
      <c r="AI28" s="72" t="s">
        <v>184</v>
      </c>
      <c r="AJ28" s="72" t="s">
        <v>184</v>
      </c>
      <c r="AK28" s="72" t="s">
        <v>184</v>
      </c>
      <c r="AL28" s="72" t="s">
        <v>184</v>
      </c>
      <c r="AM28" s="72" t="s">
        <v>184</v>
      </c>
      <c r="AN28" s="72" t="s">
        <v>184</v>
      </c>
      <c r="AO28" s="72" t="s">
        <v>184</v>
      </c>
      <c r="AP28" s="72" t="s">
        <v>184</v>
      </c>
      <c r="AQ28" s="72" t="s">
        <v>184</v>
      </c>
      <c r="AR28" s="72" t="s">
        <v>184</v>
      </c>
      <c r="AS28" s="73"/>
      <c r="AT28" s="73"/>
      <c r="AU28" s="73"/>
    </row>
    <row r="29" spans="1:47" ht="273.39999999999998" customHeight="1" x14ac:dyDescent="0.25">
      <c r="A29" s="61">
        <v>26</v>
      </c>
      <c r="B29" s="62" t="s">
        <v>31</v>
      </c>
      <c r="C29" s="63" t="s">
        <v>5</v>
      </c>
      <c r="D29" s="64" t="s">
        <v>145</v>
      </c>
      <c r="E29" s="64" t="s">
        <v>197</v>
      </c>
      <c r="F29" s="63" t="s">
        <v>127</v>
      </c>
      <c r="G29" s="63" t="s">
        <v>229</v>
      </c>
      <c r="H29" s="63" t="s">
        <v>125</v>
      </c>
      <c r="I29" s="65" t="s">
        <v>133</v>
      </c>
      <c r="J29" s="66" t="s">
        <v>127</v>
      </c>
      <c r="K29" s="66" t="s">
        <v>127</v>
      </c>
      <c r="L29" s="60" t="s">
        <v>230</v>
      </c>
      <c r="M29" s="67" t="s">
        <v>298</v>
      </c>
      <c r="N29" s="74">
        <v>5</v>
      </c>
      <c r="O29" s="69">
        <v>5</v>
      </c>
      <c r="P29" s="69">
        <v>3</v>
      </c>
      <c r="Q29" s="69">
        <v>1</v>
      </c>
      <c r="R29" s="69">
        <v>5</v>
      </c>
      <c r="S29" s="69">
        <f t="shared" si="2"/>
        <v>3.9000000000000004</v>
      </c>
      <c r="T29" s="69">
        <v>4</v>
      </c>
      <c r="U29" s="69">
        <v>5</v>
      </c>
      <c r="V29" s="69">
        <f t="shared" si="3"/>
        <v>4.5999999999999996</v>
      </c>
      <c r="W29" s="70">
        <f t="shared" si="4"/>
        <v>17.940000000000001</v>
      </c>
      <c r="X29" s="71" t="str">
        <f t="shared" si="0"/>
        <v>A</v>
      </c>
      <c r="Y29" s="67" t="s">
        <v>362</v>
      </c>
      <c r="Z29" s="72" t="s">
        <v>184</v>
      </c>
      <c r="AA29" s="69">
        <v>8</v>
      </c>
      <c r="AB29" s="69">
        <v>0</v>
      </c>
      <c r="AC29" s="69">
        <f t="shared" si="5"/>
        <v>8</v>
      </c>
      <c r="AD29" s="68">
        <f t="shared" si="6"/>
        <v>9.9400000000000013</v>
      </c>
      <c r="AE29" s="71" t="str">
        <f t="shared" si="7"/>
        <v>M</v>
      </c>
      <c r="AF29" s="72" t="s">
        <v>184</v>
      </c>
      <c r="AG29" s="72" t="s">
        <v>184</v>
      </c>
      <c r="AH29" s="72" t="s">
        <v>184</v>
      </c>
      <c r="AI29" s="72" t="s">
        <v>184</v>
      </c>
      <c r="AJ29" s="119" t="s">
        <v>445</v>
      </c>
      <c r="AK29" s="119" t="s">
        <v>463</v>
      </c>
      <c r="AL29" s="119" t="s">
        <v>446</v>
      </c>
      <c r="AM29" s="119" t="s">
        <v>462</v>
      </c>
      <c r="AN29" s="119" t="s">
        <v>464</v>
      </c>
      <c r="AO29" s="119" t="s">
        <v>461</v>
      </c>
      <c r="AP29" s="119" t="s">
        <v>417</v>
      </c>
      <c r="AQ29" s="119" t="s">
        <v>419</v>
      </c>
      <c r="AR29" s="72" t="s">
        <v>184</v>
      </c>
      <c r="AS29" s="73" t="s">
        <v>401</v>
      </c>
      <c r="AT29" s="73" t="s">
        <v>176</v>
      </c>
      <c r="AU29" s="73" t="s">
        <v>212</v>
      </c>
    </row>
    <row r="30" spans="1:47" ht="279.39999999999998" customHeight="1" x14ac:dyDescent="0.25">
      <c r="A30" s="61">
        <v>27</v>
      </c>
      <c r="B30" s="62" t="s">
        <v>31</v>
      </c>
      <c r="C30" s="63" t="s">
        <v>84</v>
      </c>
      <c r="D30" s="64" t="s">
        <v>116</v>
      </c>
      <c r="E30" s="64" t="s">
        <v>197</v>
      </c>
      <c r="F30" s="63" t="s">
        <v>127</v>
      </c>
      <c r="G30" s="63" t="s">
        <v>229</v>
      </c>
      <c r="H30" s="63" t="s">
        <v>125</v>
      </c>
      <c r="I30" s="65" t="s">
        <v>133</v>
      </c>
      <c r="J30" s="66" t="s">
        <v>127</v>
      </c>
      <c r="K30" s="66" t="s">
        <v>127</v>
      </c>
      <c r="L30" s="60" t="s">
        <v>230</v>
      </c>
      <c r="M30" s="67" t="s">
        <v>299</v>
      </c>
      <c r="N30" s="74">
        <v>5</v>
      </c>
      <c r="O30" s="69">
        <v>5</v>
      </c>
      <c r="P30" s="69">
        <v>3</v>
      </c>
      <c r="Q30" s="69">
        <v>1</v>
      </c>
      <c r="R30" s="69">
        <v>5</v>
      </c>
      <c r="S30" s="69">
        <f t="shared" si="2"/>
        <v>3.9000000000000004</v>
      </c>
      <c r="T30" s="69">
        <v>4</v>
      </c>
      <c r="U30" s="69">
        <v>5</v>
      </c>
      <c r="V30" s="69">
        <f t="shared" si="3"/>
        <v>4.5999999999999996</v>
      </c>
      <c r="W30" s="70">
        <f t="shared" si="4"/>
        <v>17.940000000000001</v>
      </c>
      <c r="X30" s="71" t="str">
        <f t="shared" si="0"/>
        <v>A</v>
      </c>
      <c r="Y30" s="67" t="s">
        <v>376</v>
      </c>
      <c r="Z30" s="72" t="s">
        <v>184</v>
      </c>
      <c r="AA30" s="69">
        <v>9</v>
      </c>
      <c r="AB30" s="69">
        <v>0</v>
      </c>
      <c r="AC30" s="69">
        <f t="shared" si="5"/>
        <v>9</v>
      </c>
      <c r="AD30" s="68">
        <f t="shared" si="6"/>
        <v>8.9400000000000013</v>
      </c>
      <c r="AE30" s="71" t="str">
        <f t="shared" si="7"/>
        <v>M</v>
      </c>
      <c r="AF30" s="72" t="s">
        <v>184</v>
      </c>
      <c r="AG30" s="72" t="s">
        <v>184</v>
      </c>
      <c r="AH30" s="72" t="s">
        <v>184</v>
      </c>
      <c r="AI30" s="72" t="s">
        <v>184</v>
      </c>
      <c r="AJ30" s="72" t="s">
        <v>184</v>
      </c>
      <c r="AK30" s="72" t="s">
        <v>184</v>
      </c>
      <c r="AL30" s="72" t="s">
        <v>184</v>
      </c>
      <c r="AM30" s="72" t="s">
        <v>184</v>
      </c>
      <c r="AN30" s="72" t="s">
        <v>184</v>
      </c>
      <c r="AO30" s="72" t="s">
        <v>184</v>
      </c>
      <c r="AP30" s="72" t="s">
        <v>184</v>
      </c>
      <c r="AQ30" s="72" t="s">
        <v>184</v>
      </c>
      <c r="AR30" s="72" t="s">
        <v>184</v>
      </c>
      <c r="AS30" s="73" t="s">
        <v>453</v>
      </c>
      <c r="AT30" s="73" t="s">
        <v>176</v>
      </c>
      <c r="AU30" s="73" t="s">
        <v>212</v>
      </c>
    </row>
    <row r="31" spans="1:47" ht="279.39999999999998" customHeight="1" x14ac:dyDescent="0.25">
      <c r="A31" s="61">
        <v>28</v>
      </c>
      <c r="B31" s="62" t="s">
        <v>31</v>
      </c>
      <c r="C31" s="63" t="s">
        <v>7</v>
      </c>
      <c r="D31" s="64" t="s">
        <v>145</v>
      </c>
      <c r="E31" s="64" t="s">
        <v>197</v>
      </c>
      <c r="F31" s="63" t="s">
        <v>127</v>
      </c>
      <c r="G31" s="63" t="s">
        <v>229</v>
      </c>
      <c r="H31" s="63" t="s">
        <v>125</v>
      </c>
      <c r="I31" s="65" t="s">
        <v>133</v>
      </c>
      <c r="J31" s="66" t="s">
        <v>127</v>
      </c>
      <c r="K31" s="66" t="s">
        <v>127</v>
      </c>
      <c r="L31" s="60" t="s">
        <v>230</v>
      </c>
      <c r="M31" s="67" t="s">
        <v>300</v>
      </c>
      <c r="N31" s="74">
        <v>5</v>
      </c>
      <c r="O31" s="69">
        <v>5</v>
      </c>
      <c r="P31" s="69">
        <v>3</v>
      </c>
      <c r="Q31" s="69">
        <v>1</v>
      </c>
      <c r="R31" s="69">
        <v>5</v>
      </c>
      <c r="S31" s="69">
        <f t="shared" si="2"/>
        <v>3.9000000000000004</v>
      </c>
      <c r="T31" s="69">
        <v>4</v>
      </c>
      <c r="U31" s="69">
        <v>5</v>
      </c>
      <c r="V31" s="69">
        <f t="shared" si="3"/>
        <v>4.5999999999999996</v>
      </c>
      <c r="W31" s="70">
        <f t="shared" si="4"/>
        <v>17.940000000000001</v>
      </c>
      <c r="X31" s="71" t="str">
        <f t="shared" si="0"/>
        <v>A</v>
      </c>
      <c r="Y31" s="67" t="s">
        <v>363</v>
      </c>
      <c r="Z31" s="72" t="s">
        <v>184</v>
      </c>
      <c r="AA31" s="69">
        <v>8</v>
      </c>
      <c r="AB31" s="69">
        <v>0</v>
      </c>
      <c r="AC31" s="69">
        <f t="shared" si="5"/>
        <v>8</v>
      </c>
      <c r="AD31" s="68">
        <f t="shared" si="6"/>
        <v>9.9400000000000013</v>
      </c>
      <c r="AE31" s="71" t="str">
        <f t="shared" si="7"/>
        <v>M</v>
      </c>
      <c r="AF31" s="72" t="s">
        <v>184</v>
      </c>
      <c r="AG31" s="72" t="s">
        <v>184</v>
      </c>
      <c r="AH31" s="72" t="s">
        <v>184</v>
      </c>
      <c r="AI31" s="72" t="s">
        <v>184</v>
      </c>
      <c r="AJ31" s="72" t="s">
        <v>184</v>
      </c>
      <c r="AK31" s="72" t="s">
        <v>184</v>
      </c>
      <c r="AL31" s="72" t="s">
        <v>184</v>
      </c>
      <c r="AM31" s="72" t="s">
        <v>184</v>
      </c>
      <c r="AN31" s="72" t="s">
        <v>184</v>
      </c>
      <c r="AO31" s="72" t="s">
        <v>184</v>
      </c>
      <c r="AP31" s="72" t="s">
        <v>184</v>
      </c>
      <c r="AQ31" s="72" t="s">
        <v>184</v>
      </c>
      <c r="AR31" s="72" t="s">
        <v>184</v>
      </c>
      <c r="AS31" s="73"/>
      <c r="AT31" s="73"/>
      <c r="AU31" s="73"/>
    </row>
    <row r="32" spans="1:47" ht="289.89999999999998" customHeight="1" x14ac:dyDescent="0.25">
      <c r="A32" s="61">
        <v>29</v>
      </c>
      <c r="B32" s="62" t="s">
        <v>31</v>
      </c>
      <c r="C32" s="63" t="s">
        <v>12</v>
      </c>
      <c r="D32" s="64" t="s">
        <v>146</v>
      </c>
      <c r="E32" s="64" t="s">
        <v>197</v>
      </c>
      <c r="F32" s="63" t="s">
        <v>127</v>
      </c>
      <c r="G32" s="63" t="s">
        <v>229</v>
      </c>
      <c r="H32" s="63" t="s">
        <v>125</v>
      </c>
      <c r="I32" s="65" t="s">
        <v>133</v>
      </c>
      <c r="J32" s="66" t="s">
        <v>127</v>
      </c>
      <c r="K32" s="66" t="s">
        <v>127</v>
      </c>
      <c r="L32" s="60" t="s">
        <v>230</v>
      </c>
      <c r="M32" s="67" t="s">
        <v>301</v>
      </c>
      <c r="N32" s="74">
        <v>5</v>
      </c>
      <c r="O32" s="69">
        <v>5</v>
      </c>
      <c r="P32" s="69">
        <v>3</v>
      </c>
      <c r="Q32" s="69">
        <v>1</v>
      </c>
      <c r="R32" s="69">
        <v>5</v>
      </c>
      <c r="S32" s="69">
        <f t="shared" si="2"/>
        <v>3.9000000000000004</v>
      </c>
      <c r="T32" s="69">
        <v>4</v>
      </c>
      <c r="U32" s="69">
        <v>5</v>
      </c>
      <c r="V32" s="69">
        <f t="shared" si="3"/>
        <v>4.5999999999999996</v>
      </c>
      <c r="W32" s="70">
        <f t="shared" si="4"/>
        <v>17.940000000000001</v>
      </c>
      <c r="X32" s="71" t="str">
        <f t="shared" si="0"/>
        <v>A</v>
      </c>
      <c r="Y32" s="67" t="s">
        <v>377</v>
      </c>
      <c r="Z32" s="72" t="s">
        <v>184</v>
      </c>
      <c r="AA32" s="69">
        <v>8</v>
      </c>
      <c r="AB32" s="69">
        <v>0</v>
      </c>
      <c r="AC32" s="69">
        <f t="shared" si="5"/>
        <v>8</v>
      </c>
      <c r="AD32" s="68">
        <f t="shared" si="6"/>
        <v>9.9400000000000013</v>
      </c>
      <c r="AE32" s="71" t="str">
        <f t="shared" si="7"/>
        <v>M</v>
      </c>
      <c r="AF32" s="72" t="s">
        <v>184</v>
      </c>
      <c r="AG32" s="72" t="s">
        <v>184</v>
      </c>
      <c r="AH32" s="72" t="s">
        <v>184</v>
      </c>
      <c r="AI32" s="72" t="s">
        <v>184</v>
      </c>
      <c r="AJ32" s="72" t="s">
        <v>184</v>
      </c>
      <c r="AK32" s="72" t="s">
        <v>184</v>
      </c>
      <c r="AL32" s="72" t="s">
        <v>184</v>
      </c>
      <c r="AM32" s="72" t="s">
        <v>184</v>
      </c>
      <c r="AN32" s="72" t="s">
        <v>184</v>
      </c>
      <c r="AO32" s="72" t="s">
        <v>184</v>
      </c>
      <c r="AP32" s="72" t="s">
        <v>184</v>
      </c>
      <c r="AQ32" s="72" t="s">
        <v>184</v>
      </c>
      <c r="AR32" s="72" t="s">
        <v>184</v>
      </c>
      <c r="AS32" s="73" t="s">
        <v>454</v>
      </c>
      <c r="AT32" s="73" t="s">
        <v>176</v>
      </c>
      <c r="AU32" s="73" t="s">
        <v>212</v>
      </c>
    </row>
    <row r="33" spans="1:47" ht="280.89999999999998" customHeight="1" x14ac:dyDescent="0.25">
      <c r="A33" s="61">
        <v>30</v>
      </c>
      <c r="B33" s="62" t="s">
        <v>31</v>
      </c>
      <c r="C33" s="63" t="s">
        <v>120</v>
      </c>
      <c r="D33" s="64" t="s">
        <v>117</v>
      </c>
      <c r="E33" s="64" t="s">
        <v>197</v>
      </c>
      <c r="F33" s="63" t="s">
        <v>127</v>
      </c>
      <c r="G33" s="63" t="s">
        <v>229</v>
      </c>
      <c r="H33" s="63" t="s">
        <v>125</v>
      </c>
      <c r="I33" s="65" t="s">
        <v>133</v>
      </c>
      <c r="J33" s="66" t="s">
        <v>127</v>
      </c>
      <c r="K33" s="66" t="s">
        <v>127</v>
      </c>
      <c r="L33" s="60" t="s">
        <v>230</v>
      </c>
      <c r="M33" s="67" t="s">
        <v>302</v>
      </c>
      <c r="N33" s="74">
        <v>5</v>
      </c>
      <c r="O33" s="69">
        <v>5</v>
      </c>
      <c r="P33" s="69">
        <v>3</v>
      </c>
      <c r="Q33" s="69">
        <v>1</v>
      </c>
      <c r="R33" s="69">
        <v>5</v>
      </c>
      <c r="S33" s="69">
        <f t="shared" si="2"/>
        <v>3.9000000000000004</v>
      </c>
      <c r="T33" s="69">
        <v>4</v>
      </c>
      <c r="U33" s="69">
        <v>5</v>
      </c>
      <c r="V33" s="69">
        <f t="shared" si="3"/>
        <v>4.5999999999999996</v>
      </c>
      <c r="W33" s="70">
        <f t="shared" si="4"/>
        <v>17.940000000000001</v>
      </c>
      <c r="X33" s="71" t="str">
        <f t="shared" si="0"/>
        <v>A</v>
      </c>
      <c r="Y33" s="67" t="s">
        <v>364</v>
      </c>
      <c r="Z33" s="72" t="s">
        <v>184</v>
      </c>
      <c r="AA33" s="69">
        <v>9</v>
      </c>
      <c r="AB33" s="69">
        <v>0</v>
      </c>
      <c r="AC33" s="69">
        <f t="shared" si="5"/>
        <v>9</v>
      </c>
      <c r="AD33" s="68">
        <f t="shared" si="6"/>
        <v>8.9400000000000013</v>
      </c>
      <c r="AE33" s="71" t="str">
        <f t="shared" si="7"/>
        <v>M</v>
      </c>
      <c r="AF33" s="72" t="s">
        <v>184</v>
      </c>
      <c r="AG33" s="72" t="s">
        <v>184</v>
      </c>
      <c r="AH33" s="72" t="s">
        <v>184</v>
      </c>
      <c r="AI33" s="72" t="s">
        <v>184</v>
      </c>
      <c r="AJ33" s="72" t="s">
        <v>184</v>
      </c>
      <c r="AK33" s="72" t="s">
        <v>184</v>
      </c>
      <c r="AL33" s="72" t="s">
        <v>184</v>
      </c>
      <c r="AM33" s="72" t="s">
        <v>184</v>
      </c>
      <c r="AN33" s="72" t="s">
        <v>184</v>
      </c>
      <c r="AO33" s="72" t="s">
        <v>184</v>
      </c>
      <c r="AP33" s="72" t="s">
        <v>184</v>
      </c>
      <c r="AQ33" s="72" t="s">
        <v>184</v>
      </c>
      <c r="AR33" s="72" t="s">
        <v>184</v>
      </c>
      <c r="AS33" s="73" t="s">
        <v>402</v>
      </c>
      <c r="AT33" s="73" t="s">
        <v>176</v>
      </c>
      <c r="AU33" s="73" t="s">
        <v>212</v>
      </c>
    </row>
    <row r="34" spans="1:47" ht="289.89999999999998" customHeight="1" x14ac:dyDescent="0.25">
      <c r="A34" s="61">
        <v>31</v>
      </c>
      <c r="B34" s="62" t="s">
        <v>31</v>
      </c>
      <c r="C34" s="63" t="s">
        <v>8</v>
      </c>
      <c r="D34" s="64" t="s">
        <v>121</v>
      </c>
      <c r="E34" s="64" t="s">
        <v>197</v>
      </c>
      <c r="F34" s="63" t="s">
        <v>127</v>
      </c>
      <c r="G34" s="63" t="s">
        <v>229</v>
      </c>
      <c r="H34" s="63" t="s">
        <v>125</v>
      </c>
      <c r="I34" s="65" t="s">
        <v>133</v>
      </c>
      <c r="J34" s="66" t="s">
        <v>127</v>
      </c>
      <c r="K34" s="66" t="s">
        <v>127</v>
      </c>
      <c r="L34" s="60" t="s">
        <v>230</v>
      </c>
      <c r="M34" s="64" t="s">
        <v>303</v>
      </c>
      <c r="N34" s="63">
        <v>5</v>
      </c>
      <c r="O34" s="69">
        <v>5</v>
      </c>
      <c r="P34" s="69">
        <v>3</v>
      </c>
      <c r="Q34" s="69">
        <v>1</v>
      </c>
      <c r="R34" s="69">
        <v>5</v>
      </c>
      <c r="S34" s="69">
        <f t="shared" si="2"/>
        <v>3.9000000000000004</v>
      </c>
      <c r="T34" s="69">
        <v>4</v>
      </c>
      <c r="U34" s="69">
        <v>5</v>
      </c>
      <c r="V34" s="69">
        <f t="shared" si="3"/>
        <v>4.5999999999999996</v>
      </c>
      <c r="W34" s="70">
        <f t="shared" si="4"/>
        <v>17.940000000000001</v>
      </c>
      <c r="X34" s="71" t="str">
        <f t="shared" si="0"/>
        <v>A</v>
      </c>
      <c r="Y34" s="67" t="s">
        <v>378</v>
      </c>
      <c r="Z34" s="72" t="s">
        <v>184</v>
      </c>
      <c r="AA34" s="69">
        <v>9</v>
      </c>
      <c r="AB34" s="69">
        <v>0</v>
      </c>
      <c r="AC34" s="69">
        <f t="shared" si="5"/>
        <v>9</v>
      </c>
      <c r="AD34" s="68">
        <f t="shared" si="6"/>
        <v>8.9400000000000013</v>
      </c>
      <c r="AE34" s="71" t="str">
        <f t="shared" si="7"/>
        <v>M</v>
      </c>
      <c r="AF34" s="72" t="s">
        <v>184</v>
      </c>
      <c r="AG34" s="72" t="s">
        <v>184</v>
      </c>
      <c r="AH34" s="72" t="s">
        <v>184</v>
      </c>
      <c r="AI34" s="72" t="s">
        <v>184</v>
      </c>
      <c r="AJ34" s="72" t="s">
        <v>424</v>
      </c>
      <c r="AK34" s="72" t="s">
        <v>439</v>
      </c>
      <c r="AL34" s="72" t="s">
        <v>415</v>
      </c>
      <c r="AM34" s="72" t="s">
        <v>422</v>
      </c>
      <c r="AN34" s="72" t="s">
        <v>436</v>
      </c>
      <c r="AO34" s="72" t="s">
        <v>425</v>
      </c>
      <c r="AP34" s="72" t="s">
        <v>417</v>
      </c>
      <c r="AQ34" s="72" t="s">
        <v>423</v>
      </c>
      <c r="AR34" s="72" t="s">
        <v>184</v>
      </c>
      <c r="AS34" s="73"/>
      <c r="AT34" s="73"/>
      <c r="AU34" s="73"/>
    </row>
    <row r="35" spans="1:47" ht="274.14999999999998" customHeight="1" x14ac:dyDescent="0.25">
      <c r="A35" s="61">
        <v>32</v>
      </c>
      <c r="B35" s="62" t="s">
        <v>31</v>
      </c>
      <c r="C35" s="63" t="s">
        <v>33</v>
      </c>
      <c r="D35" s="64" t="s">
        <v>121</v>
      </c>
      <c r="E35" s="64" t="s">
        <v>197</v>
      </c>
      <c r="F35" s="63" t="s">
        <v>127</v>
      </c>
      <c r="G35" s="63" t="s">
        <v>229</v>
      </c>
      <c r="H35" s="63" t="s">
        <v>125</v>
      </c>
      <c r="I35" s="65" t="s">
        <v>133</v>
      </c>
      <c r="J35" s="66" t="s">
        <v>127</v>
      </c>
      <c r="K35" s="66" t="s">
        <v>127</v>
      </c>
      <c r="L35" s="60" t="s">
        <v>230</v>
      </c>
      <c r="M35" s="64" t="s">
        <v>303</v>
      </c>
      <c r="N35" s="63">
        <v>5</v>
      </c>
      <c r="O35" s="69">
        <v>5</v>
      </c>
      <c r="P35" s="69">
        <v>3</v>
      </c>
      <c r="Q35" s="69">
        <v>1</v>
      </c>
      <c r="R35" s="69">
        <v>5</v>
      </c>
      <c r="S35" s="69">
        <f t="shared" si="2"/>
        <v>3.9000000000000004</v>
      </c>
      <c r="T35" s="69">
        <v>4</v>
      </c>
      <c r="U35" s="69">
        <v>5</v>
      </c>
      <c r="V35" s="69">
        <f t="shared" si="3"/>
        <v>4.5999999999999996</v>
      </c>
      <c r="W35" s="70">
        <f t="shared" si="4"/>
        <v>17.940000000000001</v>
      </c>
      <c r="X35" s="71" t="str">
        <f t="shared" si="0"/>
        <v>A</v>
      </c>
      <c r="Y35" s="67" t="s">
        <v>379</v>
      </c>
      <c r="Z35" s="72" t="s">
        <v>184</v>
      </c>
      <c r="AA35" s="69">
        <v>9</v>
      </c>
      <c r="AB35" s="69">
        <v>0</v>
      </c>
      <c r="AC35" s="69">
        <f t="shared" si="5"/>
        <v>9</v>
      </c>
      <c r="AD35" s="68">
        <f t="shared" si="6"/>
        <v>8.9400000000000013</v>
      </c>
      <c r="AE35" s="71" t="str">
        <f t="shared" si="7"/>
        <v>M</v>
      </c>
      <c r="AF35" s="72" t="s">
        <v>184</v>
      </c>
      <c r="AG35" s="72" t="s">
        <v>184</v>
      </c>
      <c r="AH35" s="72" t="s">
        <v>184</v>
      </c>
      <c r="AI35" s="72" t="s">
        <v>184</v>
      </c>
      <c r="AJ35" s="72" t="s">
        <v>424</v>
      </c>
      <c r="AK35" s="72" t="s">
        <v>440</v>
      </c>
      <c r="AL35" s="72" t="s">
        <v>415</v>
      </c>
      <c r="AM35" s="72" t="s">
        <v>422</v>
      </c>
      <c r="AN35" s="72" t="s">
        <v>436</v>
      </c>
      <c r="AO35" s="72" t="s">
        <v>425</v>
      </c>
      <c r="AP35" s="72" t="s">
        <v>417</v>
      </c>
      <c r="AQ35" s="72" t="s">
        <v>423</v>
      </c>
      <c r="AR35" s="72" t="s">
        <v>184</v>
      </c>
      <c r="AS35" s="73"/>
      <c r="AT35" s="73"/>
      <c r="AU35" s="73"/>
    </row>
    <row r="36" spans="1:47" ht="273" customHeight="1" x14ac:dyDescent="0.25">
      <c r="A36" s="61">
        <v>33</v>
      </c>
      <c r="B36" s="62" t="s">
        <v>31</v>
      </c>
      <c r="C36" s="63" t="s">
        <v>13</v>
      </c>
      <c r="D36" s="64" t="s">
        <v>121</v>
      </c>
      <c r="E36" s="64" t="s">
        <v>197</v>
      </c>
      <c r="F36" s="63" t="s">
        <v>127</v>
      </c>
      <c r="G36" s="63" t="s">
        <v>229</v>
      </c>
      <c r="H36" s="63" t="s">
        <v>125</v>
      </c>
      <c r="I36" s="65" t="s">
        <v>133</v>
      </c>
      <c r="J36" s="66" t="s">
        <v>127</v>
      </c>
      <c r="K36" s="66" t="s">
        <v>127</v>
      </c>
      <c r="L36" s="60" t="s">
        <v>230</v>
      </c>
      <c r="M36" s="64" t="s">
        <v>304</v>
      </c>
      <c r="N36" s="63">
        <v>5</v>
      </c>
      <c r="O36" s="69">
        <v>5</v>
      </c>
      <c r="P36" s="69">
        <v>3</v>
      </c>
      <c r="Q36" s="69">
        <v>1</v>
      </c>
      <c r="R36" s="69">
        <v>5</v>
      </c>
      <c r="S36" s="69">
        <f t="shared" si="2"/>
        <v>3.9000000000000004</v>
      </c>
      <c r="T36" s="69">
        <v>4</v>
      </c>
      <c r="U36" s="69">
        <v>5</v>
      </c>
      <c r="V36" s="69">
        <f t="shared" si="3"/>
        <v>4.5999999999999996</v>
      </c>
      <c r="W36" s="70">
        <f t="shared" si="4"/>
        <v>17.940000000000001</v>
      </c>
      <c r="X36" s="71" t="str">
        <f t="shared" si="0"/>
        <v>A</v>
      </c>
      <c r="Y36" s="67" t="s">
        <v>379</v>
      </c>
      <c r="Z36" s="72" t="s">
        <v>184</v>
      </c>
      <c r="AA36" s="69">
        <v>8</v>
      </c>
      <c r="AB36" s="69">
        <v>0</v>
      </c>
      <c r="AC36" s="69">
        <f t="shared" si="5"/>
        <v>8</v>
      </c>
      <c r="AD36" s="68">
        <f t="shared" si="6"/>
        <v>9.9400000000000013</v>
      </c>
      <c r="AE36" s="71" t="str">
        <f t="shared" si="7"/>
        <v>M</v>
      </c>
      <c r="AF36" s="72" t="s">
        <v>184</v>
      </c>
      <c r="AG36" s="72" t="s">
        <v>184</v>
      </c>
      <c r="AH36" s="72" t="s">
        <v>184</v>
      </c>
      <c r="AI36" s="72" t="s">
        <v>184</v>
      </c>
      <c r="AJ36" s="72" t="s">
        <v>184</v>
      </c>
      <c r="AK36" s="72" t="s">
        <v>184</v>
      </c>
      <c r="AL36" s="72" t="s">
        <v>184</v>
      </c>
      <c r="AM36" s="72" t="s">
        <v>184</v>
      </c>
      <c r="AN36" s="72" t="s">
        <v>184</v>
      </c>
      <c r="AO36" s="72" t="s">
        <v>184</v>
      </c>
      <c r="AP36" s="72" t="s">
        <v>184</v>
      </c>
      <c r="AQ36" s="72" t="s">
        <v>184</v>
      </c>
      <c r="AR36" s="72" t="s">
        <v>184</v>
      </c>
      <c r="AS36" s="73" t="s">
        <v>455</v>
      </c>
      <c r="AT36" s="73" t="s">
        <v>176</v>
      </c>
      <c r="AU36" s="73" t="s">
        <v>212</v>
      </c>
    </row>
    <row r="37" spans="1:47" ht="269.64999999999998" customHeight="1" x14ac:dyDescent="0.25">
      <c r="A37" s="61">
        <v>34</v>
      </c>
      <c r="B37" s="62" t="s">
        <v>31</v>
      </c>
      <c r="C37" s="63" t="s">
        <v>65</v>
      </c>
      <c r="D37" s="64" t="s">
        <v>147</v>
      </c>
      <c r="E37" s="64" t="s">
        <v>197</v>
      </c>
      <c r="F37" s="63" t="s">
        <v>127</v>
      </c>
      <c r="G37" s="63" t="s">
        <v>229</v>
      </c>
      <c r="H37" s="63" t="s">
        <v>125</v>
      </c>
      <c r="I37" s="65" t="s">
        <v>133</v>
      </c>
      <c r="J37" s="66" t="s">
        <v>127</v>
      </c>
      <c r="K37" s="66" t="s">
        <v>127</v>
      </c>
      <c r="L37" s="60" t="s">
        <v>230</v>
      </c>
      <c r="M37" s="67" t="s">
        <v>305</v>
      </c>
      <c r="N37" s="63">
        <v>5</v>
      </c>
      <c r="O37" s="69">
        <v>5</v>
      </c>
      <c r="P37" s="69">
        <v>3</v>
      </c>
      <c r="Q37" s="69">
        <v>1</v>
      </c>
      <c r="R37" s="69">
        <v>5</v>
      </c>
      <c r="S37" s="69">
        <f t="shared" si="2"/>
        <v>3.9000000000000004</v>
      </c>
      <c r="T37" s="69">
        <v>4</v>
      </c>
      <c r="U37" s="69">
        <v>5</v>
      </c>
      <c r="V37" s="69">
        <f t="shared" si="3"/>
        <v>4.5999999999999996</v>
      </c>
      <c r="W37" s="70">
        <f t="shared" si="4"/>
        <v>17.940000000000001</v>
      </c>
      <c r="X37" s="71" t="str">
        <f t="shared" si="0"/>
        <v>A</v>
      </c>
      <c r="Y37" s="67" t="s">
        <v>365</v>
      </c>
      <c r="Z37" s="72" t="s">
        <v>184</v>
      </c>
      <c r="AA37" s="69">
        <v>9</v>
      </c>
      <c r="AB37" s="69">
        <v>0</v>
      </c>
      <c r="AC37" s="69">
        <f t="shared" si="5"/>
        <v>9</v>
      </c>
      <c r="AD37" s="68">
        <f t="shared" si="6"/>
        <v>8.9400000000000013</v>
      </c>
      <c r="AE37" s="71" t="str">
        <f t="shared" si="7"/>
        <v>M</v>
      </c>
      <c r="AF37" s="72" t="s">
        <v>184</v>
      </c>
      <c r="AG37" s="72" t="s">
        <v>184</v>
      </c>
      <c r="AH37" s="72" t="s">
        <v>184</v>
      </c>
      <c r="AI37" s="72" t="s">
        <v>184</v>
      </c>
      <c r="AJ37" s="72" t="s">
        <v>184</v>
      </c>
      <c r="AK37" s="72" t="s">
        <v>184</v>
      </c>
      <c r="AL37" s="72" t="s">
        <v>184</v>
      </c>
      <c r="AM37" s="72" t="s">
        <v>184</v>
      </c>
      <c r="AN37" s="72" t="s">
        <v>184</v>
      </c>
      <c r="AO37" s="72" t="s">
        <v>184</v>
      </c>
      <c r="AP37" s="72" t="s">
        <v>184</v>
      </c>
      <c r="AQ37" s="72" t="s">
        <v>184</v>
      </c>
      <c r="AR37" s="72" t="s">
        <v>184</v>
      </c>
      <c r="AS37" s="73" t="s">
        <v>403</v>
      </c>
      <c r="AT37" s="73" t="s">
        <v>176</v>
      </c>
      <c r="AU37" s="73" t="s">
        <v>212</v>
      </c>
    </row>
    <row r="38" spans="1:47" ht="276.39999999999998" customHeight="1" x14ac:dyDescent="0.25">
      <c r="A38" s="61">
        <v>35</v>
      </c>
      <c r="B38" s="62" t="s">
        <v>31</v>
      </c>
      <c r="C38" s="63" t="s">
        <v>241</v>
      </c>
      <c r="D38" s="64" t="s">
        <v>145</v>
      </c>
      <c r="E38" s="64" t="s">
        <v>197</v>
      </c>
      <c r="F38" s="63" t="s">
        <v>127</v>
      </c>
      <c r="G38" s="63" t="s">
        <v>229</v>
      </c>
      <c r="H38" s="63" t="s">
        <v>125</v>
      </c>
      <c r="I38" s="65" t="s">
        <v>133</v>
      </c>
      <c r="J38" s="66" t="s">
        <v>127</v>
      </c>
      <c r="K38" s="66" t="s">
        <v>127</v>
      </c>
      <c r="L38" s="60" t="s">
        <v>230</v>
      </c>
      <c r="M38" s="64" t="s">
        <v>306</v>
      </c>
      <c r="N38" s="63">
        <v>5</v>
      </c>
      <c r="O38" s="69">
        <v>5</v>
      </c>
      <c r="P38" s="69">
        <v>3</v>
      </c>
      <c r="Q38" s="69">
        <v>1</v>
      </c>
      <c r="R38" s="69">
        <v>5</v>
      </c>
      <c r="S38" s="69">
        <f t="shared" si="2"/>
        <v>3.9000000000000004</v>
      </c>
      <c r="T38" s="69">
        <v>4</v>
      </c>
      <c r="U38" s="69">
        <v>5</v>
      </c>
      <c r="V38" s="69">
        <f t="shared" si="3"/>
        <v>4.5999999999999996</v>
      </c>
      <c r="W38" s="70">
        <f t="shared" si="4"/>
        <v>17.940000000000001</v>
      </c>
      <c r="X38" s="71" t="str">
        <f t="shared" si="0"/>
        <v>A</v>
      </c>
      <c r="Y38" s="67" t="s">
        <v>363</v>
      </c>
      <c r="Z38" s="72" t="s">
        <v>184</v>
      </c>
      <c r="AA38" s="69">
        <v>6</v>
      </c>
      <c r="AB38" s="69">
        <v>0</v>
      </c>
      <c r="AC38" s="69">
        <f t="shared" si="5"/>
        <v>6</v>
      </c>
      <c r="AD38" s="68">
        <f t="shared" si="6"/>
        <v>11.940000000000001</v>
      </c>
      <c r="AE38" s="71" t="str">
        <f t="shared" si="7"/>
        <v>M</v>
      </c>
      <c r="AF38" s="72" t="s">
        <v>184</v>
      </c>
      <c r="AG38" s="72" t="s">
        <v>184</v>
      </c>
      <c r="AH38" s="72" t="s">
        <v>184</v>
      </c>
      <c r="AI38" s="72" t="s">
        <v>184</v>
      </c>
      <c r="AJ38" s="72" t="s">
        <v>184</v>
      </c>
      <c r="AK38" s="72" t="s">
        <v>184</v>
      </c>
      <c r="AL38" s="72" t="s">
        <v>184</v>
      </c>
      <c r="AM38" s="72" t="s">
        <v>184</v>
      </c>
      <c r="AN38" s="72" t="s">
        <v>184</v>
      </c>
      <c r="AO38" s="72" t="s">
        <v>184</v>
      </c>
      <c r="AP38" s="72" t="s">
        <v>184</v>
      </c>
      <c r="AQ38" s="72" t="s">
        <v>184</v>
      </c>
      <c r="AR38" s="72" t="s">
        <v>184</v>
      </c>
      <c r="AS38" s="73" t="s">
        <v>456</v>
      </c>
      <c r="AT38" s="73" t="s">
        <v>176</v>
      </c>
      <c r="AU38" s="73" t="s">
        <v>212</v>
      </c>
    </row>
    <row r="39" spans="1:47" ht="279.39999999999998" customHeight="1" x14ac:dyDescent="0.25">
      <c r="A39" s="61">
        <v>36</v>
      </c>
      <c r="B39" s="62" t="s">
        <v>31</v>
      </c>
      <c r="C39" s="63" t="s">
        <v>62</v>
      </c>
      <c r="D39" s="64" t="s">
        <v>145</v>
      </c>
      <c r="E39" s="64" t="s">
        <v>242</v>
      </c>
      <c r="F39" s="63" t="s">
        <v>127</v>
      </c>
      <c r="G39" s="63" t="s">
        <v>229</v>
      </c>
      <c r="H39" s="63" t="s">
        <v>125</v>
      </c>
      <c r="I39" s="65" t="s">
        <v>133</v>
      </c>
      <c r="J39" s="66" t="s">
        <v>127</v>
      </c>
      <c r="K39" s="66" t="s">
        <v>127</v>
      </c>
      <c r="L39" s="60" t="s">
        <v>230</v>
      </c>
      <c r="M39" s="64" t="s">
        <v>307</v>
      </c>
      <c r="N39" s="63">
        <v>5</v>
      </c>
      <c r="O39" s="69">
        <v>5</v>
      </c>
      <c r="P39" s="69">
        <v>3</v>
      </c>
      <c r="Q39" s="69">
        <v>1</v>
      </c>
      <c r="R39" s="69">
        <v>5</v>
      </c>
      <c r="S39" s="69">
        <f t="shared" si="2"/>
        <v>3.9000000000000004</v>
      </c>
      <c r="T39" s="69">
        <v>4</v>
      </c>
      <c r="U39" s="69">
        <v>5</v>
      </c>
      <c r="V39" s="69">
        <f t="shared" si="3"/>
        <v>4.5999999999999996</v>
      </c>
      <c r="W39" s="70">
        <f t="shared" si="4"/>
        <v>17.940000000000001</v>
      </c>
      <c r="X39" s="71" t="str">
        <f t="shared" si="0"/>
        <v>A</v>
      </c>
      <c r="Y39" s="67" t="s">
        <v>363</v>
      </c>
      <c r="Z39" s="72" t="s">
        <v>184</v>
      </c>
      <c r="AA39" s="69">
        <v>6</v>
      </c>
      <c r="AB39" s="69">
        <v>0</v>
      </c>
      <c r="AC39" s="69">
        <f t="shared" si="5"/>
        <v>6</v>
      </c>
      <c r="AD39" s="68">
        <f t="shared" si="6"/>
        <v>11.940000000000001</v>
      </c>
      <c r="AE39" s="71" t="str">
        <f t="shared" si="7"/>
        <v>M</v>
      </c>
      <c r="AF39" s="72" t="s">
        <v>184</v>
      </c>
      <c r="AG39" s="72" t="s">
        <v>184</v>
      </c>
      <c r="AH39" s="72" t="s">
        <v>184</v>
      </c>
      <c r="AI39" s="72" t="s">
        <v>184</v>
      </c>
      <c r="AJ39" s="72" t="s">
        <v>184</v>
      </c>
      <c r="AK39" s="72" t="s">
        <v>184</v>
      </c>
      <c r="AL39" s="72" t="s">
        <v>184</v>
      </c>
      <c r="AM39" s="72" t="s">
        <v>184</v>
      </c>
      <c r="AN39" s="72" t="s">
        <v>184</v>
      </c>
      <c r="AO39" s="72" t="s">
        <v>184</v>
      </c>
      <c r="AP39" s="72" t="s">
        <v>184</v>
      </c>
      <c r="AQ39" s="72" t="s">
        <v>184</v>
      </c>
      <c r="AR39" s="72" t="s">
        <v>184</v>
      </c>
      <c r="AS39" s="73" t="s">
        <v>457</v>
      </c>
      <c r="AT39" s="73" t="s">
        <v>176</v>
      </c>
      <c r="AU39" s="73" t="s">
        <v>212</v>
      </c>
    </row>
    <row r="40" spans="1:47" ht="294.39999999999998" customHeight="1" x14ac:dyDescent="0.25">
      <c r="A40" s="61">
        <v>37</v>
      </c>
      <c r="B40" s="62" t="s">
        <v>31</v>
      </c>
      <c r="C40" s="63" t="s">
        <v>15</v>
      </c>
      <c r="D40" s="64" t="s">
        <v>204</v>
      </c>
      <c r="E40" s="64" t="s">
        <v>197</v>
      </c>
      <c r="F40" s="63" t="s">
        <v>127</v>
      </c>
      <c r="G40" s="63" t="s">
        <v>229</v>
      </c>
      <c r="H40" s="63" t="s">
        <v>125</v>
      </c>
      <c r="I40" s="65" t="s">
        <v>133</v>
      </c>
      <c r="J40" s="66" t="s">
        <v>127</v>
      </c>
      <c r="K40" s="66" t="s">
        <v>127</v>
      </c>
      <c r="L40" s="60" t="s">
        <v>230</v>
      </c>
      <c r="M40" s="67" t="s">
        <v>308</v>
      </c>
      <c r="N40" s="74">
        <v>5</v>
      </c>
      <c r="O40" s="69">
        <v>5</v>
      </c>
      <c r="P40" s="69">
        <v>3</v>
      </c>
      <c r="Q40" s="69">
        <v>1</v>
      </c>
      <c r="R40" s="69">
        <v>5</v>
      </c>
      <c r="S40" s="69">
        <f t="shared" si="2"/>
        <v>3.9000000000000004</v>
      </c>
      <c r="T40" s="69">
        <v>4</v>
      </c>
      <c r="U40" s="69">
        <v>5</v>
      </c>
      <c r="V40" s="69">
        <f t="shared" si="3"/>
        <v>4.5999999999999996</v>
      </c>
      <c r="W40" s="70">
        <f t="shared" si="4"/>
        <v>17.940000000000001</v>
      </c>
      <c r="X40" s="71" t="str">
        <f t="shared" si="0"/>
        <v>A</v>
      </c>
      <c r="Y40" s="67" t="s">
        <v>367</v>
      </c>
      <c r="Z40" s="72" t="s">
        <v>184</v>
      </c>
      <c r="AA40" s="69">
        <v>8</v>
      </c>
      <c r="AB40" s="69">
        <v>0</v>
      </c>
      <c r="AC40" s="69">
        <f t="shared" si="5"/>
        <v>8</v>
      </c>
      <c r="AD40" s="68">
        <f t="shared" si="6"/>
        <v>9.9400000000000013</v>
      </c>
      <c r="AE40" s="71" t="str">
        <f t="shared" si="7"/>
        <v>M</v>
      </c>
      <c r="AF40" s="72" t="s">
        <v>184</v>
      </c>
      <c r="AG40" s="72" t="s">
        <v>184</v>
      </c>
      <c r="AH40" s="72" t="s">
        <v>184</v>
      </c>
      <c r="AI40" s="72" t="s">
        <v>184</v>
      </c>
      <c r="AJ40" s="72" t="s">
        <v>184</v>
      </c>
      <c r="AK40" s="72" t="s">
        <v>184</v>
      </c>
      <c r="AL40" s="72" t="s">
        <v>184</v>
      </c>
      <c r="AM40" s="72" t="s">
        <v>184</v>
      </c>
      <c r="AN40" s="72" t="s">
        <v>184</v>
      </c>
      <c r="AO40" s="72" t="s">
        <v>184</v>
      </c>
      <c r="AP40" s="72" t="s">
        <v>184</v>
      </c>
      <c r="AQ40" s="72" t="s">
        <v>184</v>
      </c>
      <c r="AR40" s="72" t="s">
        <v>184</v>
      </c>
      <c r="AS40" s="73"/>
      <c r="AT40" s="73"/>
      <c r="AU40" s="73"/>
    </row>
    <row r="41" spans="1:47" ht="289.89999999999998" customHeight="1" x14ac:dyDescent="0.25">
      <c r="A41" s="61">
        <v>38</v>
      </c>
      <c r="B41" s="62" t="s">
        <v>31</v>
      </c>
      <c r="C41" s="63" t="s">
        <v>16</v>
      </c>
      <c r="D41" s="64" t="s">
        <v>205</v>
      </c>
      <c r="E41" s="64" t="s">
        <v>197</v>
      </c>
      <c r="F41" s="63" t="s">
        <v>127</v>
      </c>
      <c r="G41" s="63" t="s">
        <v>229</v>
      </c>
      <c r="H41" s="63" t="s">
        <v>125</v>
      </c>
      <c r="I41" s="65" t="s">
        <v>133</v>
      </c>
      <c r="J41" s="66" t="s">
        <v>127</v>
      </c>
      <c r="K41" s="66" t="s">
        <v>127</v>
      </c>
      <c r="L41" s="60" t="s">
        <v>230</v>
      </c>
      <c r="M41" s="67" t="s">
        <v>309</v>
      </c>
      <c r="N41" s="74">
        <v>5</v>
      </c>
      <c r="O41" s="69">
        <v>5</v>
      </c>
      <c r="P41" s="69">
        <v>3</v>
      </c>
      <c r="Q41" s="69">
        <v>1</v>
      </c>
      <c r="R41" s="69">
        <v>5</v>
      </c>
      <c r="S41" s="69">
        <f t="shared" si="2"/>
        <v>3.9000000000000004</v>
      </c>
      <c r="T41" s="69">
        <v>4</v>
      </c>
      <c r="U41" s="69">
        <v>5</v>
      </c>
      <c r="V41" s="69">
        <f t="shared" si="3"/>
        <v>4.5999999999999996</v>
      </c>
      <c r="W41" s="70">
        <f t="shared" si="4"/>
        <v>17.940000000000001</v>
      </c>
      <c r="X41" s="71" t="str">
        <f t="shared" si="0"/>
        <v>A</v>
      </c>
      <c r="Y41" s="67" t="s">
        <v>367</v>
      </c>
      <c r="Z41" s="72" t="s">
        <v>184</v>
      </c>
      <c r="AA41" s="69">
        <v>8</v>
      </c>
      <c r="AB41" s="69">
        <v>0</v>
      </c>
      <c r="AC41" s="69">
        <f t="shared" si="5"/>
        <v>8</v>
      </c>
      <c r="AD41" s="68">
        <f t="shared" si="6"/>
        <v>9.9400000000000013</v>
      </c>
      <c r="AE41" s="71" t="str">
        <f t="shared" si="7"/>
        <v>M</v>
      </c>
      <c r="AF41" s="72" t="s">
        <v>184</v>
      </c>
      <c r="AG41" s="72" t="s">
        <v>184</v>
      </c>
      <c r="AH41" s="72" t="s">
        <v>184</v>
      </c>
      <c r="AI41" s="72" t="s">
        <v>184</v>
      </c>
      <c r="AJ41" s="72" t="s">
        <v>184</v>
      </c>
      <c r="AK41" s="72" t="s">
        <v>184</v>
      </c>
      <c r="AL41" s="72" t="s">
        <v>184</v>
      </c>
      <c r="AM41" s="72" t="s">
        <v>184</v>
      </c>
      <c r="AN41" s="72" t="s">
        <v>184</v>
      </c>
      <c r="AO41" s="72" t="s">
        <v>184</v>
      </c>
      <c r="AP41" s="72" t="s">
        <v>184</v>
      </c>
      <c r="AQ41" s="72" t="s">
        <v>184</v>
      </c>
      <c r="AR41" s="72" t="s">
        <v>184</v>
      </c>
      <c r="AS41" s="73"/>
      <c r="AT41" s="73"/>
      <c r="AU41" s="73"/>
    </row>
    <row r="42" spans="1:47" ht="299.64999999999998" customHeight="1" x14ac:dyDescent="0.25">
      <c r="A42" s="61">
        <v>39</v>
      </c>
      <c r="B42" s="62" t="s">
        <v>31</v>
      </c>
      <c r="C42" s="63" t="s">
        <v>14</v>
      </c>
      <c r="D42" s="64" t="s">
        <v>205</v>
      </c>
      <c r="E42" s="64" t="s">
        <v>197</v>
      </c>
      <c r="F42" s="63" t="s">
        <v>127</v>
      </c>
      <c r="G42" s="63" t="s">
        <v>229</v>
      </c>
      <c r="H42" s="63" t="s">
        <v>125</v>
      </c>
      <c r="I42" s="65" t="s">
        <v>133</v>
      </c>
      <c r="J42" s="66" t="s">
        <v>127</v>
      </c>
      <c r="K42" s="66" t="s">
        <v>127</v>
      </c>
      <c r="L42" s="60" t="s">
        <v>230</v>
      </c>
      <c r="M42" s="67" t="s">
        <v>310</v>
      </c>
      <c r="N42" s="74">
        <v>5</v>
      </c>
      <c r="O42" s="69">
        <v>5</v>
      </c>
      <c r="P42" s="69">
        <v>3</v>
      </c>
      <c r="Q42" s="69">
        <v>1</v>
      </c>
      <c r="R42" s="69">
        <v>5</v>
      </c>
      <c r="S42" s="69">
        <f t="shared" si="2"/>
        <v>3.9000000000000004</v>
      </c>
      <c r="T42" s="69">
        <v>4</v>
      </c>
      <c r="U42" s="69">
        <v>5</v>
      </c>
      <c r="V42" s="69">
        <f t="shared" si="3"/>
        <v>4.5999999999999996</v>
      </c>
      <c r="W42" s="70">
        <f t="shared" si="4"/>
        <v>17.940000000000001</v>
      </c>
      <c r="X42" s="71" t="str">
        <f t="shared" si="0"/>
        <v>A</v>
      </c>
      <c r="Y42" s="67" t="s">
        <v>367</v>
      </c>
      <c r="Z42" s="72" t="s">
        <v>184</v>
      </c>
      <c r="AA42" s="69">
        <v>8</v>
      </c>
      <c r="AB42" s="69">
        <v>0</v>
      </c>
      <c r="AC42" s="69">
        <f t="shared" si="5"/>
        <v>8</v>
      </c>
      <c r="AD42" s="68">
        <f t="shared" si="6"/>
        <v>9.9400000000000013</v>
      </c>
      <c r="AE42" s="71" t="str">
        <f t="shared" si="7"/>
        <v>M</v>
      </c>
      <c r="AF42" s="72" t="s">
        <v>184</v>
      </c>
      <c r="AG42" s="72" t="s">
        <v>184</v>
      </c>
      <c r="AH42" s="72" t="s">
        <v>184</v>
      </c>
      <c r="AI42" s="72" t="s">
        <v>184</v>
      </c>
      <c r="AJ42" s="72" t="s">
        <v>184</v>
      </c>
      <c r="AK42" s="72" t="s">
        <v>184</v>
      </c>
      <c r="AL42" s="72" t="s">
        <v>184</v>
      </c>
      <c r="AM42" s="72" t="s">
        <v>184</v>
      </c>
      <c r="AN42" s="72" t="s">
        <v>184</v>
      </c>
      <c r="AO42" s="72" t="s">
        <v>184</v>
      </c>
      <c r="AP42" s="72" t="s">
        <v>184</v>
      </c>
      <c r="AQ42" s="72" t="s">
        <v>184</v>
      </c>
      <c r="AR42" s="72" t="s">
        <v>184</v>
      </c>
      <c r="AS42" s="73"/>
      <c r="AT42" s="73"/>
      <c r="AU42" s="73"/>
    </row>
    <row r="43" spans="1:47" ht="288" customHeight="1" x14ac:dyDescent="0.25">
      <c r="A43" s="61">
        <v>40</v>
      </c>
      <c r="B43" s="62" t="s">
        <v>58</v>
      </c>
      <c r="C43" s="63" t="s">
        <v>9</v>
      </c>
      <c r="D43" s="64" t="s">
        <v>243</v>
      </c>
      <c r="E43" s="64" t="s">
        <v>197</v>
      </c>
      <c r="F43" s="63" t="s">
        <v>127</v>
      </c>
      <c r="G43" s="63" t="s">
        <v>229</v>
      </c>
      <c r="H43" s="63" t="s">
        <v>125</v>
      </c>
      <c r="I43" s="65" t="s">
        <v>133</v>
      </c>
      <c r="J43" s="66" t="s">
        <v>127</v>
      </c>
      <c r="K43" s="66" t="s">
        <v>127</v>
      </c>
      <c r="L43" s="60" t="s">
        <v>236</v>
      </c>
      <c r="M43" s="64" t="s">
        <v>311</v>
      </c>
      <c r="N43" s="65">
        <v>5</v>
      </c>
      <c r="O43" s="69">
        <v>1</v>
      </c>
      <c r="P43" s="69">
        <v>3</v>
      </c>
      <c r="Q43" s="69">
        <v>1</v>
      </c>
      <c r="R43" s="69">
        <v>5</v>
      </c>
      <c r="S43" s="69">
        <f t="shared" si="2"/>
        <v>3.3</v>
      </c>
      <c r="T43" s="69">
        <v>4</v>
      </c>
      <c r="U43" s="69">
        <v>5</v>
      </c>
      <c r="V43" s="69">
        <f t="shared" si="3"/>
        <v>4.5999999999999996</v>
      </c>
      <c r="W43" s="70">
        <f t="shared" si="4"/>
        <v>15.179999999999998</v>
      </c>
      <c r="X43" s="71" t="str">
        <f t="shared" si="0"/>
        <v>M</v>
      </c>
      <c r="Y43" s="67" t="s">
        <v>368</v>
      </c>
      <c r="Z43" s="72" t="s">
        <v>184</v>
      </c>
      <c r="AA43" s="69">
        <v>8</v>
      </c>
      <c r="AB43" s="69">
        <v>0</v>
      </c>
      <c r="AC43" s="69">
        <f t="shared" si="5"/>
        <v>8</v>
      </c>
      <c r="AD43" s="68">
        <f t="shared" si="6"/>
        <v>7.1799999999999979</v>
      </c>
      <c r="AE43" s="71" t="str">
        <f t="shared" si="7"/>
        <v>M</v>
      </c>
      <c r="AF43" s="72" t="s">
        <v>184</v>
      </c>
      <c r="AG43" s="72" t="s">
        <v>184</v>
      </c>
      <c r="AH43" s="72" t="s">
        <v>184</v>
      </c>
      <c r="AI43" s="72" t="s">
        <v>184</v>
      </c>
      <c r="AJ43" s="72" t="s">
        <v>184</v>
      </c>
      <c r="AK43" s="72" t="s">
        <v>184</v>
      </c>
      <c r="AL43" s="72" t="s">
        <v>184</v>
      </c>
      <c r="AM43" s="72" t="s">
        <v>184</v>
      </c>
      <c r="AN43" s="72" t="s">
        <v>184</v>
      </c>
      <c r="AO43" s="72" t="s">
        <v>184</v>
      </c>
      <c r="AP43" s="72" t="s">
        <v>184</v>
      </c>
      <c r="AQ43" s="72" t="s">
        <v>184</v>
      </c>
      <c r="AR43" s="72" t="s">
        <v>184</v>
      </c>
      <c r="AS43" s="73" t="s">
        <v>458</v>
      </c>
      <c r="AT43" s="73" t="s">
        <v>176</v>
      </c>
      <c r="AU43" s="73" t="s">
        <v>213</v>
      </c>
    </row>
    <row r="44" spans="1:47" ht="288" customHeight="1" x14ac:dyDescent="0.25">
      <c r="A44" s="61">
        <v>41</v>
      </c>
      <c r="B44" s="62" t="s">
        <v>58</v>
      </c>
      <c r="C44" s="63" t="s">
        <v>60</v>
      </c>
      <c r="D44" s="64" t="s">
        <v>245</v>
      </c>
      <c r="E44" s="64" t="s">
        <v>182</v>
      </c>
      <c r="F44" s="63" t="s">
        <v>183</v>
      </c>
      <c r="G44" s="63" t="s">
        <v>52</v>
      </c>
      <c r="H44" s="63" t="s">
        <v>125</v>
      </c>
      <c r="I44" s="65" t="s">
        <v>133</v>
      </c>
      <c r="J44" s="66" t="s">
        <v>127</v>
      </c>
      <c r="K44" s="66" t="s">
        <v>127</v>
      </c>
      <c r="L44" s="60" t="s">
        <v>236</v>
      </c>
      <c r="M44" s="64" t="s">
        <v>312</v>
      </c>
      <c r="N44" s="65">
        <v>5</v>
      </c>
      <c r="O44" s="69">
        <v>1</v>
      </c>
      <c r="P44" s="69">
        <v>3</v>
      </c>
      <c r="Q44" s="69">
        <v>1</v>
      </c>
      <c r="R44" s="69">
        <v>3</v>
      </c>
      <c r="S44" s="69">
        <f t="shared" si="2"/>
        <v>3.0999999999999996</v>
      </c>
      <c r="T44" s="69">
        <v>3</v>
      </c>
      <c r="U44" s="69">
        <v>4</v>
      </c>
      <c r="V44" s="69">
        <f t="shared" si="3"/>
        <v>3.6</v>
      </c>
      <c r="W44" s="70">
        <f t="shared" si="4"/>
        <v>11.159999999999998</v>
      </c>
      <c r="X44" s="71" t="str">
        <f t="shared" si="0"/>
        <v>M</v>
      </c>
      <c r="Y44" s="67" t="s">
        <v>368</v>
      </c>
      <c r="Z44" s="72" t="s">
        <v>184</v>
      </c>
      <c r="AA44" s="69">
        <v>9</v>
      </c>
      <c r="AB44" s="69">
        <v>0</v>
      </c>
      <c r="AC44" s="69">
        <f t="shared" si="5"/>
        <v>9</v>
      </c>
      <c r="AD44" s="68">
        <f t="shared" si="6"/>
        <v>2.1599999999999984</v>
      </c>
      <c r="AE44" s="71" t="str">
        <f t="shared" si="7"/>
        <v>B</v>
      </c>
      <c r="AF44" s="72" t="s">
        <v>184</v>
      </c>
      <c r="AG44" s="72" t="s">
        <v>184</v>
      </c>
      <c r="AH44" s="72" t="s">
        <v>184</v>
      </c>
      <c r="AI44" s="72" t="s">
        <v>184</v>
      </c>
      <c r="AJ44" s="72" t="s">
        <v>184</v>
      </c>
      <c r="AK44" s="72" t="s">
        <v>184</v>
      </c>
      <c r="AL44" s="72" t="s">
        <v>184</v>
      </c>
      <c r="AM44" s="72" t="s">
        <v>184</v>
      </c>
      <c r="AN44" s="72" t="s">
        <v>184</v>
      </c>
      <c r="AO44" s="72" t="s">
        <v>184</v>
      </c>
      <c r="AP44" s="72" t="s">
        <v>184</v>
      </c>
      <c r="AQ44" s="72" t="s">
        <v>184</v>
      </c>
      <c r="AR44" s="72" t="s">
        <v>184</v>
      </c>
      <c r="AS44" s="73" t="s">
        <v>404</v>
      </c>
      <c r="AT44" s="73" t="s">
        <v>176</v>
      </c>
      <c r="AU44" s="73" t="s">
        <v>213</v>
      </c>
    </row>
    <row r="45" spans="1:47" ht="299.64999999999998" customHeight="1" x14ac:dyDescent="0.25">
      <c r="A45" s="61">
        <v>42</v>
      </c>
      <c r="B45" s="62" t="s">
        <v>58</v>
      </c>
      <c r="C45" s="63" t="s">
        <v>113</v>
      </c>
      <c r="D45" s="64" t="s">
        <v>148</v>
      </c>
      <c r="E45" s="64" t="s">
        <v>182</v>
      </c>
      <c r="F45" s="63" t="s">
        <v>183</v>
      </c>
      <c r="G45" s="63" t="s">
        <v>52</v>
      </c>
      <c r="H45" s="63" t="s">
        <v>125</v>
      </c>
      <c r="I45" s="65" t="s">
        <v>133</v>
      </c>
      <c r="J45" s="66" t="s">
        <v>127</v>
      </c>
      <c r="K45" s="66" t="s">
        <v>127</v>
      </c>
      <c r="L45" s="60" t="s">
        <v>236</v>
      </c>
      <c r="M45" s="64" t="s">
        <v>312</v>
      </c>
      <c r="N45" s="65">
        <v>5</v>
      </c>
      <c r="O45" s="69">
        <v>1</v>
      </c>
      <c r="P45" s="69">
        <v>3</v>
      </c>
      <c r="Q45" s="69">
        <v>1</v>
      </c>
      <c r="R45" s="69">
        <v>3</v>
      </c>
      <c r="S45" s="69">
        <f t="shared" si="2"/>
        <v>3.0999999999999996</v>
      </c>
      <c r="T45" s="69">
        <v>2</v>
      </c>
      <c r="U45" s="69">
        <v>4</v>
      </c>
      <c r="V45" s="69">
        <f t="shared" si="3"/>
        <v>3.2</v>
      </c>
      <c r="W45" s="70">
        <f t="shared" si="4"/>
        <v>9.92</v>
      </c>
      <c r="X45" s="71" t="str">
        <f t="shared" si="0"/>
        <v>M</v>
      </c>
      <c r="Y45" s="67" t="s">
        <v>368</v>
      </c>
      <c r="Z45" s="72" t="s">
        <v>184</v>
      </c>
      <c r="AA45" s="69">
        <v>9</v>
      </c>
      <c r="AB45" s="69">
        <v>0</v>
      </c>
      <c r="AC45" s="69">
        <f t="shared" si="5"/>
        <v>9</v>
      </c>
      <c r="AD45" s="68">
        <f t="shared" si="6"/>
        <v>0.91999999999999993</v>
      </c>
      <c r="AE45" s="71" t="str">
        <f t="shared" si="7"/>
        <v>R</v>
      </c>
      <c r="AF45" s="72" t="s">
        <v>184</v>
      </c>
      <c r="AG45" s="72" t="s">
        <v>184</v>
      </c>
      <c r="AH45" s="72" t="s">
        <v>184</v>
      </c>
      <c r="AI45" s="72" t="s">
        <v>184</v>
      </c>
      <c r="AJ45" s="72" t="s">
        <v>184</v>
      </c>
      <c r="AK45" s="72" t="s">
        <v>184</v>
      </c>
      <c r="AL45" s="72" t="s">
        <v>184</v>
      </c>
      <c r="AM45" s="72" t="s">
        <v>184</v>
      </c>
      <c r="AN45" s="72" t="s">
        <v>184</v>
      </c>
      <c r="AO45" s="72" t="s">
        <v>184</v>
      </c>
      <c r="AP45" s="72" t="s">
        <v>184</v>
      </c>
      <c r="AQ45" s="72" t="s">
        <v>184</v>
      </c>
      <c r="AR45" s="72" t="s">
        <v>184</v>
      </c>
      <c r="AS45" s="73"/>
      <c r="AT45" s="73"/>
      <c r="AU45" s="73"/>
    </row>
    <row r="46" spans="1:47" ht="290.64999999999998" customHeight="1" x14ac:dyDescent="0.25">
      <c r="A46" s="61">
        <v>43</v>
      </c>
      <c r="B46" s="62" t="s">
        <v>58</v>
      </c>
      <c r="C46" s="63" t="s">
        <v>198</v>
      </c>
      <c r="D46" s="64" t="s">
        <v>245</v>
      </c>
      <c r="E46" s="64" t="s">
        <v>244</v>
      </c>
      <c r="F46" s="63" t="s">
        <v>127</v>
      </c>
      <c r="G46" s="63" t="s">
        <v>229</v>
      </c>
      <c r="H46" s="63" t="s">
        <v>133</v>
      </c>
      <c r="I46" s="65" t="s">
        <v>127</v>
      </c>
      <c r="J46" s="66" t="s">
        <v>127</v>
      </c>
      <c r="K46" s="66" t="s">
        <v>127</v>
      </c>
      <c r="L46" s="60" t="s">
        <v>230</v>
      </c>
      <c r="M46" s="64" t="s">
        <v>313</v>
      </c>
      <c r="N46" s="65">
        <v>5</v>
      </c>
      <c r="O46" s="69">
        <v>1</v>
      </c>
      <c r="P46" s="69">
        <v>3</v>
      </c>
      <c r="Q46" s="69">
        <v>1</v>
      </c>
      <c r="R46" s="69">
        <v>5</v>
      </c>
      <c r="S46" s="69">
        <f t="shared" si="2"/>
        <v>3.3</v>
      </c>
      <c r="T46" s="69">
        <v>3</v>
      </c>
      <c r="U46" s="69">
        <v>4</v>
      </c>
      <c r="V46" s="69">
        <f t="shared" si="3"/>
        <v>3.6</v>
      </c>
      <c r="W46" s="70">
        <f t="shared" si="4"/>
        <v>11.879999999999999</v>
      </c>
      <c r="X46" s="71" t="str">
        <f t="shared" si="0"/>
        <v>M</v>
      </c>
      <c r="Y46" s="67" t="s">
        <v>370</v>
      </c>
      <c r="Z46" s="72" t="s">
        <v>184</v>
      </c>
      <c r="AA46" s="69">
        <v>8</v>
      </c>
      <c r="AB46" s="69">
        <v>0</v>
      </c>
      <c r="AC46" s="69">
        <f t="shared" si="5"/>
        <v>8</v>
      </c>
      <c r="AD46" s="68">
        <f t="shared" si="6"/>
        <v>3.879999999999999</v>
      </c>
      <c r="AE46" s="71" t="str">
        <f t="shared" si="7"/>
        <v>B</v>
      </c>
      <c r="AF46" s="72" t="s">
        <v>184</v>
      </c>
      <c r="AG46" s="72" t="s">
        <v>184</v>
      </c>
      <c r="AH46" s="72" t="s">
        <v>184</v>
      </c>
      <c r="AI46" s="72" t="s">
        <v>184</v>
      </c>
      <c r="AJ46" s="72" t="s">
        <v>184</v>
      </c>
      <c r="AK46" s="72" t="s">
        <v>184</v>
      </c>
      <c r="AL46" s="72" t="s">
        <v>184</v>
      </c>
      <c r="AM46" s="72" t="s">
        <v>184</v>
      </c>
      <c r="AN46" s="72" t="s">
        <v>184</v>
      </c>
      <c r="AO46" s="72" t="s">
        <v>184</v>
      </c>
      <c r="AP46" s="72" t="s">
        <v>184</v>
      </c>
      <c r="AQ46" s="72" t="s">
        <v>184</v>
      </c>
      <c r="AR46" s="72" t="s">
        <v>184</v>
      </c>
      <c r="AS46" s="73"/>
      <c r="AT46" s="73"/>
      <c r="AU46" s="76"/>
    </row>
    <row r="47" spans="1:47" ht="285" customHeight="1" x14ac:dyDescent="0.25">
      <c r="A47" s="61">
        <v>44</v>
      </c>
      <c r="B47" s="62" t="s">
        <v>199</v>
      </c>
      <c r="C47" s="63" t="s">
        <v>246</v>
      </c>
      <c r="D47" s="64" t="s">
        <v>245</v>
      </c>
      <c r="E47" s="64" t="s">
        <v>244</v>
      </c>
      <c r="F47" s="63" t="s">
        <v>127</v>
      </c>
      <c r="G47" s="63" t="s">
        <v>229</v>
      </c>
      <c r="H47" s="63" t="s">
        <v>127</v>
      </c>
      <c r="I47" s="65" t="s">
        <v>127</v>
      </c>
      <c r="J47" s="66" t="s">
        <v>127</v>
      </c>
      <c r="K47" s="66" t="s">
        <v>127</v>
      </c>
      <c r="L47" s="60" t="s">
        <v>230</v>
      </c>
      <c r="M47" s="64" t="s">
        <v>314</v>
      </c>
      <c r="N47" s="65">
        <v>5</v>
      </c>
      <c r="O47" s="69">
        <v>3</v>
      </c>
      <c r="P47" s="69">
        <v>3</v>
      </c>
      <c r="Q47" s="69">
        <v>1</v>
      </c>
      <c r="R47" s="69">
        <v>5</v>
      </c>
      <c r="S47" s="69">
        <f t="shared" si="2"/>
        <v>3.6000000000000005</v>
      </c>
      <c r="T47" s="69">
        <v>4</v>
      </c>
      <c r="U47" s="69">
        <v>5</v>
      </c>
      <c r="V47" s="69">
        <f t="shared" si="3"/>
        <v>4.5999999999999996</v>
      </c>
      <c r="W47" s="70">
        <f t="shared" si="4"/>
        <v>16.560000000000002</v>
      </c>
      <c r="X47" s="71" t="str">
        <f t="shared" si="0"/>
        <v>A</v>
      </c>
      <c r="Y47" s="67" t="s">
        <v>371</v>
      </c>
      <c r="Z47" s="72" t="s">
        <v>184</v>
      </c>
      <c r="AA47" s="69">
        <v>8</v>
      </c>
      <c r="AB47" s="69">
        <v>0</v>
      </c>
      <c r="AC47" s="69">
        <f t="shared" si="5"/>
        <v>8</v>
      </c>
      <c r="AD47" s="68">
        <f t="shared" si="6"/>
        <v>8.5600000000000023</v>
      </c>
      <c r="AE47" s="71" t="str">
        <f t="shared" si="7"/>
        <v>M</v>
      </c>
      <c r="AF47" s="72" t="s">
        <v>184</v>
      </c>
      <c r="AG47" s="72" t="s">
        <v>184</v>
      </c>
      <c r="AH47" s="72" t="s">
        <v>184</v>
      </c>
      <c r="AI47" s="72" t="s">
        <v>184</v>
      </c>
      <c r="AJ47" s="72" t="s">
        <v>184</v>
      </c>
      <c r="AK47" s="72" t="s">
        <v>184</v>
      </c>
      <c r="AL47" s="72" t="s">
        <v>184</v>
      </c>
      <c r="AM47" s="72" t="s">
        <v>184</v>
      </c>
      <c r="AN47" s="72" t="s">
        <v>184</v>
      </c>
      <c r="AO47" s="72" t="s">
        <v>184</v>
      </c>
      <c r="AP47" s="72" t="s">
        <v>184</v>
      </c>
      <c r="AQ47" s="72" t="s">
        <v>184</v>
      </c>
      <c r="AR47" s="72" t="s">
        <v>184</v>
      </c>
      <c r="AS47" s="73"/>
      <c r="AT47" s="73"/>
      <c r="AU47" s="76"/>
    </row>
    <row r="48" spans="1:47" ht="282" customHeight="1" x14ac:dyDescent="0.25">
      <c r="A48" s="61">
        <v>45</v>
      </c>
      <c r="B48" s="62" t="s">
        <v>58</v>
      </c>
      <c r="C48" s="63" t="s">
        <v>37</v>
      </c>
      <c r="D48" s="64" t="s">
        <v>149</v>
      </c>
      <c r="E48" s="64" t="s">
        <v>135</v>
      </c>
      <c r="F48" s="65" t="s">
        <v>127</v>
      </c>
      <c r="G48" s="65" t="s">
        <v>52</v>
      </c>
      <c r="H48" s="65" t="s">
        <v>125</v>
      </c>
      <c r="I48" s="66" t="s">
        <v>127</v>
      </c>
      <c r="J48" s="69" t="s">
        <v>125</v>
      </c>
      <c r="K48" s="66" t="s">
        <v>127</v>
      </c>
      <c r="L48" s="60" t="s">
        <v>315</v>
      </c>
      <c r="M48" s="84" t="s">
        <v>128</v>
      </c>
      <c r="N48" s="69">
        <v>5</v>
      </c>
      <c r="O48" s="69">
        <v>3</v>
      </c>
      <c r="P48" s="69">
        <v>3</v>
      </c>
      <c r="Q48" s="69">
        <v>1</v>
      </c>
      <c r="R48" s="69">
        <v>3</v>
      </c>
      <c r="S48" s="69">
        <f t="shared" si="2"/>
        <v>3.4000000000000004</v>
      </c>
      <c r="T48" s="69">
        <v>4</v>
      </c>
      <c r="U48" s="69">
        <v>5</v>
      </c>
      <c r="V48" s="69">
        <f t="shared" si="3"/>
        <v>4.5999999999999996</v>
      </c>
      <c r="W48" s="70">
        <f t="shared" si="4"/>
        <v>15.64</v>
      </c>
      <c r="X48" s="71" t="str">
        <f t="shared" si="0"/>
        <v>M</v>
      </c>
      <c r="Y48" s="67" t="s">
        <v>369</v>
      </c>
      <c r="Z48" s="72" t="s">
        <v>184</v>
      </c>
      <c r="AA48" s="69">
        <v>10</v>
      </c>
      <c r="AB48" s="69">
        <v>0</v>
      </c>
      <c r="AC48" s="69">
        <f t="shared" si="5"/>
        <v>10</v>
      </c>
      <c r="AD48" s="68">
        <f t="shared" si="6"/>
        <v>5.6400000000000006</v>
      </c>
      <c r="AE48" s="71" t="str">
        <f t="shared" si="7"/>
        <v>M</v>
      </c>
      <c r="AF48" s="72" t="s">
        <v>184</v>
      </c>
      <c r="AG48" s="72" t="s">
        <v>184</v>
      </c>
      <c r="AH48" s="72" t="s">
        <v>184</v>
      </c>
      <c r="AI48" s="72" t="s">
        <v>184</v>
      </c>
      <c r="AJ48" s="72" t="s">
        <v>184</v>
      </c>
      <c r="AK48" s="72" t="s">
        <v>184</v>
      </c>
      <c r="AL48" s="72" t="s">
        <v>184</v>
      </c>
      <c r="AM48" s="72" t="s">
        <v>184</v>
      </c>
      <c r="AN48" s="72" t="s">
        <v>184</v>
      </c>
      <c r="AO48" s="72" t="s">
        <v>184</v>
      </c>
      <c r="AP48" s="72" t="s">
        <v>184</v>
      </c>
      <c r="AQ48" s="72" t="s">
        <v>184</v>
      </c>
      <c r="AR48" s="72" t="s">
        <v>184</v>
      </c>
      <c r="AS48" s="73"/>
      <c r="AT48" s="73"/>
      <c r="AU48" s="73"/>
    </row>
    <row r="49" spans="1:47" ht="279.39999999999998" customHeight="1" x14ac:dyDescent="0.25">
      <c r="A49" s="61">
        <v>46</v>
      </c>
      <c r="B49" s="70" t="s">
        <v>219</v>
      </c>
      <c r="C49" s="63" t="s">
        <v>247</v>
      </c>
      <c r="D49" s="64" t="s">
        <v>119</v>
      </c>
      <c r="E49" s="64" t="s">
        <v>154</v>
      </c>
      <c r="F49" s="63" t="s">
        <v>248</v>
      </c>
      <c r="G49" s="63" t="s">
        <v>229</v>
      </c>
      <c r="H49" s="63" t="s">
        <v>249</v>
      </c>
      <c r="I49" s="65" t="s">
        <v>133</v>
      </c>
      <c r="J49" s="66" t="s">
        <v>127</v>
      </c>
      <c r="K49" s="66" t="s">
        <v>127</v>
      </c>
      <c r="L49" s="60" t="s">
        <v>230</v>
      </c>
      <c r="M49" s="67" t="s">
        <v>250</v>
      </c>
      <c r="N49" s="74">
        <v>1</v>
      </c>
      <c r="O49" s="69">
        <v>1</v>
      </c>
      <c r="P49" s="69">
        <v>3</v>
      </c>
      <c r="Q49" s="69">
        <v>1</v>
      </c>
      <c r="R49" s="69">
        <v>5</v>
      </c>
      <c r="S49" s="69">
        <f t="shared" si="2"/>
        <v>1.7</v>
      </c>
      <c r="T49" s="69">
        <v>3</v>
      </c>
      <c r="U49" s="69">
        <v>5</v>
      </c>
      <c r="V49" s="69">
        <f t="shared" si="3"/>
        <v>4.2</v>
      </c>
      <c r="W49" s="70">
        <f t="shared" si="4"/>
        <v>7.14</v>
      </c>
      <c r="X49" s="71" t="str">
        <f t="shared" si="0"/>
        <v>M</v>
      </c>
      <c r="Y49" s="67" t="s">
        <v>372</v>
      </c>
      <c r="Z49" s="72" t="s">
        <v>184</v>
      </c>
      <c r="AA49" s="69">
        <v>5</v>
      </c>
      <c r="AB49" s="69">
        <v>0</v>
      </c>
      <c r="AC49" s="69">
        <f t="shared" si="5"/>
        <v>5</v>
      </c>
      <c r="AD49" s="68">
        <f t="shared" si="6"/>
        <v>2.1399999999999997</v>
      </c>
      <c r="AE49" s="71" t="str">
        <f t="shared" si="7"/>
        <v>B</v>
      </c>
      <c r="AF49" s="72" t="s">
        <v>184</v>
      </c>
      <c r="AG49" s="72" t="s">
        <v>184</v>
      </c>
      <c r="AH49" s="72" t="s">
        <v>184</v>
      </c>
      <c r="AI49" s="72" t="s">
        <v>184</v>
      </c>
      <c r="AJ49" s="72" t="s">
        <v>184</v>
      </c>
      <c r="AK49" s="72" t="s">
        <v>184</v>
      </c>
      <c r="AL49" s="72" t="s">
        <v>184</v>
      </c>
      <c r="AM49" s="72" t="s">
        <v>184</v>
      </c>
      <c r="AN49" s="72" t="s">
        <v>184</v>
      </c>
      <c r="AO49" s="72" t="s">
        <v>184</v>
      </c>
      <c r="AP49" s="72" t="s">
        <v>184</v>
      </c>
      <c r="AQ49" s="72" t="s">
        <v>184</v>
      </c>
      <c r="AR49" s="72" t="s">
        <v>184</v>
      </c>
      <c r="AS49" s="73" t="s">
        <v>459</v>
      </c>
      <c r="AT49" s="73" t="s">
        <v>176</v>
      </c>
      <c r="AU49" s="73" t="s">
        <v>213</v>
      </c>
    </row>
    <row r="50" spans="1:47" ht="278.64999999999998" customHeight="1" x14ac:dyDescent="0.25">
      <c r="A50" s="61">
        <v>47</v>
      </c>
      <c r="B50" s="70" t="s">
        <v>219</v>
      </c>
      <c r="C50" s="63" t="s">
        <v>100</v>
      </c>
      <c r="D50" s="64" t="s">
        <v>119</v>
      </c>
      <c r="E50" s="64" t="s">
        <v>155</v>
      </c>
      <c r="F50" s="63" t="s">
        <v>248</v>
      </c>
      <c r="G50" s="63" t="s">
        <v>229</v>
      </c>
      <c r="H50" s="63" t="s">
        <v>249</v>
      </c>
      <c r="I50" s="65" t="s">
        <v>133</v>
      </c>
      <c r="J50" s="66" t="s">
        <v>127</v>
      </c>
      <c r="K50" s="66" t="s">
        <v>127</v>
      </c>
      <c r="L50" s="60" t="s">
        <v>230</v>
      </c>
      <c r="M50" s="67" t="s">
        <v>134</v>
      </c>
      <c r="N50" s="74">
        <v>1</v>
      </c>
      <c r="O50" s="69">
        <v>1</v>
      </c>
      <c r="P50" s="69">
        <v>3</v>
      </c>
      <c r="Q50" s="69">
        <v>1</v>
      </c>
      <c r="R50" s="69">
        <v>5</v>
      </c>
      <c r="S50" s="69">
        <f t="shared" si="2"/>
        <v>1.7</v>
      </c>
      <c r="T50" s="69">
        <v>3</v>
      </c>
      <c r="U50" s="69">
        <v>5</v>
      </c>
      <c r="V50" s="69">
        <f t="shared" si="3"/>
        <v>4.2</v>
      </c>
      <c r="W50" s="70">
        <f t="shared" si="4"/>
        <v>7.14</v>
      </c>
      <c r="X50" s="71" t="str">
        <f t="shared" si="0"/>
        <v>M</v>
      </c>
      <c r="Y50" s="67" t="s">
        <v>373</v>
      </c>
      <c r="Z50" s="72" t="s">
        <v>184</v>
      </c>
      <c r="AA50" s="69">
        <v>5</v>
      </c>
      <c r="AB50" s="69">
        <v>0</v>
      </c>
      <c r="AC50" s="69">
        <f t="shared" si="5"/>
        <v>5</v>
      </c>
      <c r="AD50" s="68">
        <f t="shared" si="6"/>
        <v>2.1399999999999997</v>
      </c>
      <c r="AE50" s="71" t="str">
        <f t="shared" si="7"/>
        <v>B</v>
      </c>
      <c r="AF50" s="72" t="s">
        <v>184</v>
      </c>
      <c r="AG50" s="72" t="s">
        <v>184</v>
      </c>
      <c r="AH50" s="72" t="s">
        <v>184</v>
      </c>
      <c r="AI50" s="72" t="s">
        <v>184</v>
      </c>
      <c r="AJ50" s="72" t="s">
        <v>184</v>
      </c>
      <c r="AK50" s="72" t="s">
        <v>184</v>
      </c>
      <c r="AL50" s="72" t="s">
        <v>184</v>
      </c>
      <c r="AM50" s="72" t="s">
        <v>184</v>
      </c>
      <c r="AN50" s="72" t="s">
        <v>184</v>
      </c>
      <c r="AO50" s="72" t="s">
        <v>184</v>
      </c>
      <c r="AP50" s="72" t="s">
        <v>184</v>
      </c>
      <c r="AQ50" s="72" t="s">
        <v>184</v>
      </c>
      <c r="AR50" s="72" t="s">
        <v>184</v>
      </c>
      <c r="AS50" s="73"/>
      <c r="AT50" s="73"/>
      <c r="AU50" s="73"/>
    </row>
    <row r="51" spans="1:47" ht="281.64999999999998" customHeight="1" x14ac:dyDescent="0.25">
      <c r="A51" s="61">
        <v>48</v>
      </c>
      <c r="B51" s="70" t="s">
        <v>220</v>
      </c>
      <c r="C51" s="63" t="s">
        <v>123</v>
      </c>
      <c r="D51" s="64" t="s">
        <v>170</v>
      </c>
      <c r="E51" s="64" t="s">
        <v>180</v>
      </c>
      <c r="F51" s="63" t="s">
        <v>127</v>
      </c>
      <c r="G51" s="63" t="s">
        <v>229</v>
      </c>
      <c r="H51" s="63" t="s">
        <v>125</v>
      </c>
      <c r="I51" s="65" t="s">
        <v>133</v>
      </c>
      <c r="J51" s="66" t="s">
        <v>127</v>
      </c>
      <c r="K51" s="66" t="s">
        <v>127</v>
      </c>
      <c r="L51" s="60" t="s">
        <v>230</v>
      </c>
      <c r="M51" s="60" t="s">
        <v>316</v>
      </c>
      <c r="N51" s="66">
        <v>3</v>
      </c>
      <c r="O51" s="69">
        <v>3</v>
      </c>
      <c r="P51" s="69">
        <v>3</v>
      </c>
      <c r="Q51" s="69">
        <v>1</v>
      </c>
      <c r="R51" s="69">
        <v>5</v>
      </c>
      <c r="S51" s="69">
        <f t="shared" si="2"/>
        <v>2.8000000000000003</v>
      </c>
      <c r="T51" s="69">
        <v>3</v>
      </c>
      <c r="U51" s="69">
        <v>5</v>
      </c>
      <c r="V51" s="69">
        <f t="shared" si="3"/>
        <v>4.2</v>
      </c>
      <c r="W51" s="70">
        <f t="shared" si="4"/>
        <v>11.760000000000002</v>
      </c>
      <c r="X51" s="71" t="str">
        <f t="shared" si="0"/>
        <v>M</v>
      </c>
      <c r="Y51" s="67" t="s">
        <v>374</v>
      </c>
      <c r="Z51" s="72" t="s">
        <v>184</v>
      </c>
      <c r="AA51" s="69">
        <v>7</v>
      </c>
      <c r="AB51" s="69">
        <v>0</v>
      </c>
      <c r="AC51" s="69">
        <f t="shared" si="5"/>
        <v>7</v>
      </c>
      <c r="AD51" s="68">
        <f t="shared" si="6"/>
        <v>4.7600000000000016</v>
      </c>
      <c r="AE51" s="71" t="str">
        <f t="shared" si="7"/>
        <v>B</v>
      </c>
      <c r="AF51" s="72" t="s">
        <v>184</v>
      </c>
      <c r="AG51" s="72" t="s">
        <v>184</v>
      </c>
      <c r="AH51" s="72" t="s">
        <v>184</v>
      </c>
      <c r="AI51" s="72" t="s">
        <v>184</v>
      </c>
      <c r="AJ51" s="72" t="s">
        <v>184</v>
      </c>
      <c r="AK51" s="72" t="s">
        <v>184</v>
      </c>
      <c r="AL51" s="72" t="s">
        <v>184</v>
      </c>
      <c r="AM51" s="72" t="s">
        <v>184</v>
      </c>
      <c r="AN51" s="72" t="s">
        <v>184</v>
      </c>
      <c r="AO51" s="72" t="s">
        <v>184</v>
      </c>
      <c r="AP51" s="72" t="s">
        <v>184</v>
      </c>
      <c r="AQ51" s="72" t="s">
        <v>184</v>
      </c>
      <c r="AR51" s="72" t="s">
        <v>184</v>
      </c>
      <c r="AS51" s="73" t="s">
        <v>210</v>
      </c>
      <c r="AT51" s="73" t="s">
        <v>176</v>
      </c>
      <c r="AU51" s="73" t="s">
        <v>213</v>
      </c>
    </row>
    <row r="52" spans="1:47" ht="279" customHeight="1" x14ac:dyDescent="0.25">
      <c r="A52" s="61">
        <v>49</v>
      </c>
      <c r="B52" s="62" t="s">
        <v>80</v>
      </c>
      <c r="C52" s="63" t="s">
        <v>251</v>
      </c>
      <c r="D52" s="64" t="s">
        <v>252</v>
      </c>
      <c r="E52" s="64" t="s">
        <v>181</v>
      </c>
      <c r="F52" s="63" t="s">
        <v>127</v>
      </c>
      <c r="G52" s="63" t="s">
        <v>52</v>
      </c>
      <c r="H52" s="63" t="s">
        <v>253</v>
      </c>
      <c r="I52" s="65" t="s">
        <v>133</v>
      </c>
      <c r="J52" s="66" t="s">
        <v>127</v>
      </c>
      <c r="K52" s="66" t="s">
        <v>127</v>
      </c>
      <c r="L52" s="60" t="s">
        <v>230</v>
      </c>
      <c r="M52" s="60" t="s">
        <v>317</v>
      </c>
      <c r="N52" s="75">
        <v>5</v>
      </c>
      <c r="O52" s="69">
        <v>3</v>
      </c>
      <c r="P52" s="69">
        <v>3</v>
      </c>
      <c r="Q52" s="69">
        <v>1</v>
      </c>
      <c r="R52" s="69">
        <v>3</v>
      </c>
      <c r="S52" s="69">
        <f t="shared" si="2"/>
        <v>3.4000000000000004</v>
      </c>
      <c r="T52" s="69">
        <v>4</v>
      </c>
      <c r="U52" s="69">
        <v>5</v>
      </c>
      <c r="V52" s="69">
        <f t="shared" si="3"/>
        <v>4.5999999999999996</v>
      </c>
      <c r="W52" s="70">
        <f t="shared" si="4"/>
        <v>15.64</v>
      </c>
      <c r="X52" s="71" t="str">
        <f t="shared" si="0"/>
        <v>M</v>
      </c>
      <c r="Y52" s="67" t="s">
        <v>375</v>
      </c>
      <c r="Z52" s="72" t="s">
        <v>184</v>
      </c>
      <c r="AA52" s="69">
        <v>8</v>
      </c>
      <c r="AB52" s="69">
        <v>0</v>
      </c>
      <c r="AC52" s="69">
        <f t="shared" si="5"/>
        <v>8</v>
      </c>
      <c r="AD52" s="68">
        <f t="shared" si="6"/>
        <v>7.6400000000000006</v>
      </c>
      <c r="AE52" s="71" t="str">
        <f t="shared" si="7"/>
        <v>M</v>
      </c>
      <c r="AF52" s="72" t="s">
        <v>184</v>
      </c>
      <c r="AG52" s="72" t="s">
        <v>184</v>
      </c>
      <c r="AH52" s="72" t="s">
        <v>184</v>
      </c>
      <c r="AI52" s="72" t="s">
        <v>184</v>
      </c>
      <c r="AJ52" s="72" t="s">
        <v>184</v>
      </c>
      <c r="AK52" s="72" t="s">
        <v>184</v>
      </c>
      <c r="AL52" s="72" t="s">
        <v>184</v>
      </c>
      <c r="AM52" s="72" t="s">
        <v>184</v>
      </c>
      <c r="AN52" s="72" t="s">
        <v>184</v>
      </c>
      <c r="AO52" s="72" t="s">
        <v>184</v>
      </c>
      <c r="AP52" s="72" t="s">
        <v>184</v>
      </c>
      <c r="AQ52" s="72" t="s">
        <v>184</v>
      </c>
      <c r="AR52" s="72" t="s">
        <v>184</v>
      </c>
      <c r="AS52" s="73"/>
      <c r="AT52" s="73"/>
      <c r="AU52" s="73"/>
    </row>
    <row r="53" spans="1:47" ht="274.89999999999998" customHeight="1" x14ac:dyDescent="0.25">
      <c r="A53" s="61">
        <v>50</v>
      </c>
      <c r="B53" s="62" t="s">
        <v>80</v>
      </c>
      <c r="C53" s="63" t="s">
        <v>254</v>
      </c>
      <c r="D53" s="64" t="s">
        <v>252</v>
      </c>
      <c r="E53" s="64" t="s">
        <v>181</v>
      </c>
      <c r="F53" s="63" t="s">
        <v>127</v>
      </c>
      <c r="G53" s="63" t="s">
        <v>52</v>
      </c>
      <c r="H53" s="63" t="s">
        <v>125</v>
      </c>
      <c r="I53" s="65" t="s">
        <v>133</v>
      </c>
      <c r="J53" s="66" t="s">
        <v>127</v>
      </c>
      <c r="K53" s="66" t="s">
        <v>127</v>
      </c>
      <c r="L53" s="60" t="s">
        <v>230</v>
      </c>
      <c r="M53" s="60" t="s">
        <v>317</v>
      </c>
      <c r="N53" s="75">
        <v>5</v>
      </c>
      <c r="O53" s="69">
        <v>3</v>
      </c>
      <c r="P53" s="69">
        <v>3</v>
      </c>
      <c r="Q53" s="69">
        <v>1</v>
      </c>
      <c r="R53" s="69">
        <v>3</v>
      </c>
      <c r="S53" s="69">
        <f t="shared" si="2"/>
        <v>3.4000000000000004</v>
      </c>
      <c r="T53" s="69">
        <v>4</v>
      </c>
      <c r="U53" s="69">
        <v>5</v>
      </c>
      <c r="V53" s="69">
        <f t="shared" si="3"/>
        <v>4.5999999999999996</v>
      </c>
      <c r="W53" s="70">
        <f t="shared" si="4"/>
        <v>15.64</v>
      </c>
      <c r="X53" s="71" t="str">
        <f t="shared" si="0"/>
        <v>M</v>
      </c>
      <c r="Y53" s="67" t="s">
        <v>375</v>
      </c>
      <c r="Z53" s="72" t="s">
        <v>184</v>
      </c>
      <c r="AA53" s="69">
        <v>8</v>
      </c>
      <c r="AB53" s="69">
        <v>0</v>
      </c>
      <c r="AC53" s="69">
        <f t="shared" si="5"/>
        <v>8</v>
      </c>
      <c r="AD53" s="68">
        <f t="shared" si="6"/>
        <v>7.6400000000000006</v>
      </c>
      <c r="AE53" s="71" t="str">
        <f t="shared" si="7"/>
        <v>M</v>
      </c>
      <c r="AF53" s="72" t="s">
        <v>184</v>
      </c>
      <c r="AG53" s="72" t="s">
        <v>184</v>
      </c>
      <c r="AH53" s="72" t="s">
        <v>184</v>
      </c>
      <c r="AI53" s="72" t="s">
        <v>184</v>
      </c>
      <c r="AJ53" s="72" t="s">
        <v>184</v>
      </c>
      <c r="AK53" s="72" t="s">
        <v>184</v>
      </c>
      <c r="AL53" s="72" t="s">
        <v>184</v>
      </c>
      <c r="AM53" s="72" t="s">
        <v>184</v>
      </c>
      <c r="AN53" s="72" t="s">
        <v>184</v>
      </c>
      <c r="AO53" s="72" t="s">
        <v>184</v>
      </c>
      <c r="AP53" s="72" t="s">
        <v>184</v>
      </c>
      <c r="AQ53" s="72" t="s">
        <v>184</v>
      </c>
      <c r="AR53" s="72" t="s">
        <v>184</v>
      </c>
      <c r="AS53" s="73"/>
      <c r="AT53" s="73"/>
      <c r="AU53" s="73"/>
    </row>
    <row r="54" spans="1:47" ht="274.89999999999998" customHeight="1" x14ac:dyDescent="0.25">
      <c r="A54" s="61">
        <v>51</v>
      </c>
      <c r="B54" s="62" t="s">
        <v>80</v>
      </c>
      <c r="C54" s="63" t="s">
        <v>255</v>
      </c>
      <c r="D54" s="64" t="s">
        <v>252</v>
      </c>
      <c r="E54" s="64" t="s">
        <v>181</v>
      </c>
      <c r="F54" s="63" t="s">
        <v>127</v>
      </c>
      <c r="G54" s="63" t="s">
        <v>52</v>
      </c>
      <c r="H54" s="63" t="s">
        <v>253</v>
      </c>
      <c r="I54" s="65" t="s">
        <v>133</v>
      </c>
      <c r="J54" s="66" t="s">
        <v>127</v>
      </c>
      <c r="K54" s="66" t="s">
        <v>127</v>
      </c>
      <c r="L54" s="60" t="s">
        <v>230</v>
      </c>
      <c r="M54" s="60" t="s">
        <v>318</v>
      </c>
      <c r="N54" s="75">
        <v>5</v>
      </c>
      <c r="O54" s="69">
        <v>3</v>
      </c>
      <c r="P54" s="69">
        <v>3</v>
      </c>
      <c r="Q54" s="69">
        <v>1</v>
      </c>
      <c r="R54" s="69">
        <v>3</v>
      </c>
      <c r="S54" s="69">
        <f t="shared" si="2"/>
        <v>3.4000000000000004</v>
      </c>
      <c r="T54" s="69">
        <v>4</v>
      </c>
      <c r="U54" s="69">
        <v>5</v>
      </c>
      <c r="V54" s="69">
        <f t="shared" si="3"/>
        <v>4.5999999999999996</v>
      </c>
      <c r="W54" s="70">
        <f t="shared" si="4"/>
        <v>15.64</v>
      </c>
      <c r="X54" s="71" t="str">
        <f t="shared" si="0"/>
        <v>M</v>
      </c>
      <c r="Y54" s="67" t="s">
        <v>380</v>
      </c>
      <c r="Z54" s="72" t="s">
        <v>184</v>
      </c>
      <c r="AA54" s="69">
        <v>8</v>
      </c>
      <c r="AB54" s="69">
        <v>0</v>
      </c>
      <c r="AC54" s="69">
        <f t="shared" si="5"/>
        <v>8</v>
      </c>
      <c r="AD54" s="68">
        <f t="shared" si="6"/>
        <v>7.6400000000000006</v>
      </c>
      <c r="AE54" s="71" t="str">
        <f t="shared" si="7"/>
        <v>M</v>
      </c>
      <c r="AF54" s="72" t="s">
        <v>184</v>
      </c>
      <c r="AG54" s="72" t="s">
        <v>184</v>
      </c>
      <c r="AH54" s="72" t="s">
        <v>184</v>
      </c>
      <c r="AI54" s="72" t="s">
        <v>184</v>
      </c>
      <c r="AJ54" s="72" t="s">
        <v>184</v>
      </c>
      <c r="AK54" s="72" t="s">
        <v>184</v>
      </c>
      <c r="AL54" s="72" t="s">
        <v>184</v>
      </c>
      <c r="AM54" s="72" t="s">
        <v>184</v>
      </c>
      <c r="AN54" s="72" t="s">
        <v>184</v>
      </c>
      <c r="AO54" s="72" t="s">
        <v>184</v>
      </c>
      <c r="AP54" s="72" t="s">
        <v>184</v>
      </c>
      <c r="AQ54" s="72" t="s">
        <v>184</v>
      </c>
      <c r="AR54" s="72" t="s">
        <v>184</v>
      </c>
      <c r="AS54" s="73"/>
      <c r="AT54" s="73"/>
      <c r="AU54" s="73"/>
    </row>
    <row r="55" spans="1:47" ht="274.89999999999998" customHeight="1" x14ac:dyDescent="0.25">
      <c r="A55" s="61">
        <v>52</v>
      </c>
      <c r="B55" s="62" t="s">
        <v>80</v>
      </c>
      <c r="C55" s="63" t="s">
        <v>256</v>
      </c>
      <c r="D55" s="64" t="s">
        <v>252</v>
      </c>
      <c r="E55" s="64" t="s">
        <v>181</v>
      </c>
      <c r="F55" s="63" t="s">
        <v>127</v>
      </c>
      <c r="G55" s="63" t="s">
        <v>52</v>
      </c>
      <c r="H55" s="63" t="s">
        <v>125</v>
      </c>
      <c r="I55" s="65" t="s">
        <v>133</v>
      </c>
      <c r="J55" s="66" t="s">
        <v>127</v>
      </c>
      <c r="K55" s="66" t="s">
        <v>127</v>
      </c>
      <c r="L55" s="60" t="s">
        <v>230</v>
      </c>
      <c r="M55" s="60" t="s">
        <v>318</v>
      </c>
      <c r="N55" s="75">
        <v>5</v>
      </c>
      <c r="O55" s="69">
        <v>3</v>
      </c>
      <c r="P55" s="69">
        <v>3</v>
      </c>
      <c r="Q55" s="69">
        <v>1</v>
      </c>
      <c r="R55" s="69">
        <v>3</v>
      </c>
      <c r="S55" s="69">
        <f t="shared" si="2"/>
        <v>3.4000000000000004</v>
      </c>
      <c r="T55" s="69">
        <v>4</v>
      </c>
      <c r="U55" s="69">
        <v>5</v>
      </c>
      <c r="V55" s="69">
        <f t="shared" si="3"/>
        <v>4.5999999999999996</v>
      </c>
      <c r="W55" s="70">
        <f t="shared" si="4"/>
        <v>15.64</v>
      </c>
      <c r="X55" s="71" t="str">
        <f t="shared" si="0"/>
        <v>M</v>
      </c>
      <c r="Y55" s="67" t="s">
        <v>380</v>
      </c>
      <c r="Z55" s="72" t="s">
        <v>184</v>
      </c>
      <c r="AA55" s="69">
        <v>8</v>
      </c>
      <c r="AB55" s="69">
        <v>0</v>
      </c>
      <c r="AC55" s="69">
        <f t="shared" si="5"/>
        <v>8</v>
      </c>
      <c r="AD55" s="68">
        <f t="shared" si="6"/>
        <v>7.6400000000000006</v>
      </c>
      <c r="AE55" s="71" t="str">
        <f t="shared" si="7"/>
        <v>M</v>
      </c>
      <c r="AF55" s="72" t="s">
        <v>184</v>
      </c>
      <c r="AG55" s="72" t="s">
        <v>184</v>
      </c>
      <c r="AH55" s="72" t="s">
        <v>184</v>
      </c>
      <c r="AI55" s="72" t="s">
        <v>184</v>
      </c>
      <c r="AJ55" s="72" t="s">
        <v>184</v>
      </c>
      <c r="AK55" s="72" t="s">
        <v>184</v>
      </c>
      <c r="AL55" s="72" t="s">
        <v>184</v>
      </c>
      <c r="AM55" s="72" t="s">
        <v>184</v>
      </c>
      <c r="AN55" s="72" t="s">
        <v>184</v>
      </c>
      <c r="AO55" s="72" t="s">
        <v>184</v>
      </c>
      <c r="AP55" s="72" t="s">
        <v>184</v>
      </c>
      <c r="AQ55" s="72" t="s">
        <v>184</v>
      </c>
      <c r="AR55" s="72" t="s">
        <v>184</v>
      </c>
      <c r="AS55" s="73"/>
      <c r="AT55" s="73"/>
      <c r="AU55" s="73"/>
    </row>
    <row r="56" spans="1:47" ht="274.89999999999998" customHeight="1" x14ac:dyDescent="0.25">
      <c r="A56" s="61">
        <v>53</v>
      </c>
      <c r="B56" s="62" t="s">
        <v>80</v>
      </c>
      <c r="C56" s="63" t="s">
        <v>258</v>
      </c>
      <c r="D56" s="64" t="s">
        <v>252</v>
      </c>
      <c r="E56" s="64" t="s">
        <v>181</v>
      </c>
      <c r="F56" s="63" t="s">
        <v>127</v>
      </c>
      <c r="G56" s="63" t="s">
        <v>52</v>
      </c>
      <c r="H56" s="63" t="s">
        <v>253</v>
      </c>
      <c r="I56" s="65" t="s">
        <v>133</v>
      </c>
      <c r="J56" s="66" t="s">
        <v>127</v>
      </c>
      <c r="K56" s="66" t="s">
        <v>127</v>
      </c>
      <c r="L56" s="60" t="s">
        <v>230</v>
      </c>
      <c r="M56" s="60" t="s">
        <v>319</v>
      </c>
      <c r="N56" s="75">
        <v>5</v>
      </c>
      <c r="O56" s="69">
        <v>3</v>
      </c>
      <c r="P56" s="69">
        <v>3</v>
      </c>
      <c r="Q56" s="69">
        <v>1</v>
      </c>
      <c r="R56" s="69">
        <v>3</v>
      </c>
      <c r="S56" s="69">
        <f t="shared" si="2"/>
        <v>3.4000000000000004</v>
      </c>
      <c r="T56" s="69">
        <v>4</v>
      </c>
      <c r="U56" s="69">
        <v>5</v>
      </c>
      <c r="V56" s="69">
        <f t="shared" si="3"/>
        <v>4.5999999999999996</v>
      </c>
      <c r="W56" s="70">
        <f t="shared" si="4"/>
        <v>15.64</v>
      </c>
      <c r="X56" s="71" t="str">
        <f t="shared" si="0"/>
        <v>M</v>
      </c>
      <c r="Y56" s="67" t="s">
        <v>380</v>
      </c>
      <c r="Z56" s="72" t="s">
        <v>184</v>
      </c>
      <c r="AA56" s="69">
        <v>8</v>
      </c>
      <c r="AB56" s="69">
        <v>0</v>
      </c>
      <c r="AC56" s="69">
        <f t="shared" si="5"/>
        <v>8</v>
      </c>
      <c r="AD56" s="68">
        <f t="shared" si="6"/>
        <v>7.6400000000000006</v>
      </c>
      <c r="AE56" s="71" t="str">
        <f t="shared" si="7"/>
        <v>M</v>
      </c>
      <c r="AF56" s="72" t="s">
        <v>184</v>
      </c>
      <c r="AG56" s="72" t="s">
        <v>184</v>
      </c>
      <c r="AH56" s="72" t="s">
        <v>184</v>
      </c>
      <c r="AI56" s="72" t="s">
        <v>184</v>
      </c>
      <c r="AJ56" s="72" t="s">
        <v>184</v>
      </c>
      <c r="AK56" s="72" t="s">
        <v>184</v>
      </c>
      <c r="AL56" s="72" t="s">
        <v>184</v>
      </c>
      <c r="AM56" s="72" t="s">
        <v>184</v>
      </c>
      <c r="AN56" s="72" t="s">
        <v>184</v>
      </c>
      <c r="AO56" s="72" t="s">
        <v>184</v>
      </c>
      <c r="AP56" s="72" t="s">
        <v>184</v>
      </c>
      <c r="AQ56" s="72" t="s">
        <v>184</v>
      </c>
      <c r="AR56" s="72" t="s">
        <v>184</v>
      </c>
      <c r="AS56" s="73" t="s">
        <v>448</v>
      </c>
      <c r="AT56" s="73" t="s">
        <v>176</v>
      </c>
      <c r="AU56" s="73" t="s">
        <v>447</v>
      </c>
    </row>
    <row r="57" spans="1:47" ht="274.89999999999998" customHeight="1" x14ac:dyDescent="0.25">
      <c r="A57" s="61">
        <v>54</v>
      </c>
      <c r="B57" s="62" t="s">
        <v>80</v>
      </c>
      <c r="C57" s="63" t="s">
        <v>257</v>
      </c>
      <c r="D57" s="64" t="s">
        <v>252</v>
      </c>
      <c r="E57" s="64" t="s">
        <v>181</v>
      </c>
      <c r="F57" s="63" t="s">
        <v>127</v>
      </c>
      <c r="G57" s="63" t="s">
        <v>52</v>
      </c>
      <c r="H57" s="63" t="s">
        <v>125</v>
      </c>
      <c r="I57" s="65" t="s">
        <v>133</v>
      </c>
      <c r="J57" s="66" t="s">
        <v>127</v>
      </c>
      <c r="K57" s="66" t="s">
        <v>127</v>
      </c>
      <c r="L57" s="60" t="s">
        <v>230</v>
      </c>
      <c r="M57" s="60" t="s">
        <v>319</v>
      </c>
      <c r="N57" s="75">
        <v>5</v>
      </c>
      <c r="O57" s="69">
        <v>3</v>
      </c>
      <c r="P57" s="69">
        <v>3</v>
      </c>
      <c r="Q57" s="69">
        <v>1</v>
      </c>
      <c r="R57" s="69">
        <v>3</v>
      </c>
      <c r="S57" s="69">
        <f t="shared" si="2"/>
        <v>3.4000000000000004</v>
      </c>
      <c r="T57" s="69">
        <v>4</v>
      </c>
      <c r="U57" s="69">
        <v>5</v>
      </c>
      <c r="V57" s="69">
        <f t="shared" si="3"/>
        <v>4.5999999999999996</v>
      </c>
      <c r="W57" s="70">
        <f t="shared" si="4"/>
        <v>15.64</v>
      </c>
      <c r="X57" s="71" t="str">
        <f t="shared" si="0"/>
        <v>M</v>
      </c>
      <c r="Y57" s="67" t="s">
        <v>380</v>
      </c>
      <c r="Z57" s="72" t="s">
        <v>184</v>
      </c>
      <c r="AA57" s="69">
        <v>8</v>
      </c>
      <c r="AB57" s="69">
        <v>0</v>
      </c>
      <c r="AC57" s="69">
        <f t="shared" si="5"/>
        <v>8</v>
      </c>
      <c r="AD57" s="68">
        <f t="shared" si="6"/>
        <v>7.6400000000000006</v>
      </c>
      <c r="AE57" s="71" t="str">
        <f t="shared" si="7"/>
        <v>M</v>
      </c>
      <c r="AF57" s="72" t="s">
        <v>184</v>
      </c>
      <c r="AG57" s="72" t="s">
        <v>184</v>
      </c>
      <c r="AH57" s="72" t="s">
        <v>184</v>
      </c>
      <c r="AI57" s="72" t="s">
        <v>184</v>
      </c>
      <c r="AJ57" s="72" t="s">
        <v>184</v>
      </c>
      <c r="AK57" s="72" t="s">
        <v>184</v>
      </c>
      <c r="AL57" s="72" t="s">
        <v>184</v>
      </c>
      <c r="AM57" s="72" t="s">
        <v>184</v>
      </c>
      <c r="AN57" s="72" t="s">
        <v>184</v>
      </c>
      <c r="AO57" s="72" t="s">
        <v>184</v>
      </c>
      <c r="AP57" s="72" t="s">
        <v>184</v>
      </c>
      <c r="AQ57" s="72" t="s">
        <v>184</v>
      </c>
      <c r="AR57" s="72" t="s">
        <v>184</v>
      </c>
      <c r="AS57" s="73" t="s">
        <v>449</v>
      </c>
      <c r="AT57" s="73" t="s">
        <v>176</v>
      </c>
      <c r="AU57" s="73" t="s">
        <v>447</v>
      </c>
    </row>
    <row r="58" spans="1:47" ht="274.89999999999998" customHeight="1" x14ac:dyDescent="0.25">
      <c r="A58" s="61">
        <v>55</v>
      </c>
      <c r="B58" s="62" t="s">
        <v>80</v>
      </c>
      <c r="C58" s="63" t="s">
        <v>259</v>
      </c>
      <c r="D58" s="64" t="s">
        <v>252</v>
      </c>
      <c r="E58" s="64" t="s">
        <v>181</v>
      </c>
      <c r="F58" s="63" t="s">
        <v>127</v>
      </c>
      <c r="G58" s="63" t="s">
        <v>52</v>
      </c>
      <c r="H58" s="63" t="s">
        <v>253</v>
      </c>
      <c r="I58" s="65" t="s">
        <v>133</v>
      </c>
      <c r="J58" s="66" t="s">
        <v>127</v>
      </c>
      <c r="K58" s="66" t="s">
        <v>127</v>
      </c>
      <c r="L58" s="60" t="s">
        <v>230</v>
      </c>
      <c r="M58" s="60" t="s">
        <v>320</v>
      </c>
      <c r="N58" s="75">
        <v>5</v>
      </c>
      <c r="O58" s="69">
        <v>3</v>
      </c>
      <c r="P58" s="69">
        <v>3</v>
      </c>
      <c r="Q58" s="69">
        <v>1</v>
      </c>
      <c r="R58" s="69">
        <v>3</v>
      </c>
      <c r="S58" s="69">
        <f t="shared" si="2"/>
        <v>3.4000000000000004</v>
      </c>
      <c r="T58" s="69">
        <v>4</v>
      </c>
      <c r="U58" s="69">
        <v>5</v>
      </c>
      <c r="V58" s="69">
        <f t="shared" si="3"/>
        <v>4.5999999999999996</v>
      </c>
      <c r="W58" s="70">
        <f t="shared" si="4"/>
        <v>15.64</v>
      </c>
      <c r="X58" s="71" t="str">
        <f t="shared" si="0"/>
        <v>M</v>
      </c>
      <c r="Y58" s="67" t="s">
        <v>380</v>
      </c>
      <c r="Z58" s="72" t="s">
        <v>184</v>
      </c>
      <c r="AA58" s="69">
        <v>8</v>
      </c>
      <c r="AB58" s="69">
        <v>0</v>
      </c>
      <c r="AC58" s="69">
        <f t="shared" si="5"/>
        <v>8</v>
      </c>
      <c r="AD58" s="68">
        <f t="shared" si="6"/>
        <v>7.6400000000000006</v>
      </c>
      <c r="AE58" s="71" t="str">
        <f t="shared" si="7"/>
        <v>M</v>
      </c>
      <c r="AF58" s="72" t="s">
        <v>184</v>
      </c>
      <c r="AG58" s="72" t="s">
        <v>184</v>
      </c>
      <c r="AH58" s="72" t="s">
        <v>184</v>
      </c>
      <c r="AI58" s="72" t="s">
        <v>184</v>
      </c>
      <c r="AJ58" s="72" t="s">
        <v>184</v>
      </c>
      <c r="AK58" s="72" t="s">
        <v>184</v>
      </c>
      <c r="AL58" s="72" t="s">
        <v>184</v>
      </c>
      <c r="AM58" s="72" t="s">
        <v>184</v>
      </c>
      <c r="AN58" s="72" t="s">
        <v>184</v>
      </c>
      <c r="AO58" s="72" t="s">
        <v>184</v>
      </c>
      <c r="AP58" s="72" t="s">
        <v>184</v>
      </c>
      <c r="AQ58" s="72" t="s">
        <v>184</v>
      </c>
      <c r="AR58" s="72" t="s">
        <v>184</v>
      </c>
      <c r="AS58" s="73" t="s">
        <v>450</v>
      </c>
      <c r="AT58" s="73" t="s">
        <v>176</v>
      </c>
      <c r="AU58" s="73" t="s">
        <v>447</v>
      </c>
    </row>
    <row r="59" spans="1:47" ht="274.89999999999998" customHeight="1" x14ac:dyDescent="0.25">
      <c r="A59" s="61">
        <v>56</v>
      </c>
      <c r="B59" s="62" t="s">
        <v>80</v>
      </c>
      <c r="C59" s="63" t="s">
        <v>260</v>
      </c>
      <c r="D59" s="64" t="s">
        <v>252</v>
      </c>
      <c r="E59" s="64" t="s">
        <v>181</v>
      </c>
      <c r="F59" s="63" t="s">
        <v>127</v>
      </c>
      <c r="G59" s="63" t="s">
        <v>52</v>
      </c>
      <c r="H59" s="63" t="s">
        <v>125</v>
      </c>
      <c r="I59" s="65" t="s">
        <v>133</v>
      </c>
      <c r="J59" s="66" t="s">
        <v>127</v>
      </c>
      <c r="K59" s="66" t="s">
        <v>127</v>
      </c>
      <c r="L59" s="60" t="s">
        <v>230</v>
      </c>
      <c r="M59" s="60" t="s">
        <v>320</v>
      </c>
      <c r="N59" s="75">
        <v>5</v>
      </c>
      <c r="O59" s="69">
        <v>3</v>
      </c>
      <c r="P59" s="69">
        <v>3</v>
      </c>
      <c r="Q59" s="69">
        <v>1</v>
      </c>
      <c r="R59" s="69">
        <v>3</v>
      </c>
      <c r="S59" s="69">
        <f t="shared" si="2"/>
        <v>3.4000000000000004</v>
      </c>
      <c r="T59" s="69">
        <v>4</v>
      </c>
      <c r="U59" s="69">
        <v>5</v>
      </c>
      <c r="V59" s="69">
        <f t="shared" si="3"/>
        <v>4.5999999999999996</v>
      </c>
      <c r="W59" s="70">
        <f t="shared" si="4"/>
        <v>15.64</v>
      </c>
      <c r="X59" s="71" t="str">
        <f t="shared" si="0"/>
        <v>M</v>
      </c>
      <c r="Y59" s="67" t="s">
        <v>380</v>
      </c>
      <c r="Z59" s="72" t="s">
        <v>184</v>
      </c>
      <c r="AA59" s="69">
        <v>8</v>
      </c>
      <c r="AB59" s="69">
        <v>0</v>
      </c>
      <c r="AC59" s="69">
        <f t="shared" si="5"/>
        <v>8</v>
      </c>
      <c r="AD59" s="68">
        <f t="shared" si="6"/>
        <v>7.6400000000000006</v>
      </c>
      <c r="AE59" s="71" t="str">
        <f t="shared" si="7"/>
        <v>M</v>
      </c>
      <c r="AF59" s="72" t="s">
        <v>184</v>
      </c>
      <c r="AG59" s="72" t="s">
        <v>184</v>
      </c>
      <c r="AH59" s="72" t="s">
        <v>184</v>
      </c>
      <c r="AI59" s="72" t="s">
        <v>184</v>
      </c>
      <c r="AJ59" s="72" t="s">
        <v>184</v>
      </c>
      <c r="AK59" s="72" t="s">
        <v>184</v>
      </c>
      <c r="AL59" s="72" t="s">
        <v>184</v>
      </c>
      <c r="AM59" s="72" t="s">
        <v>184</v>
      </c>
      <c r="AN59" s="72" t="s">
        <v>184</v>
      </c>
      <c r="AO59" s="72" t="s">
        <v>184</v>
      </c>
      <c r="AP59" s="72" t="s">
        <v>184</v>
      </c>
      <c r="AQ59" s="72" t="s">
        <v>184</v>
      </c>
      <c r="AR59" s="72" t="s">
        <v>184</v>
      </c>
      <c r="AS59" s="73" t="s">
        <v>451</v>
      </c>
      <c r="AT59" s="73" t="s">
        <v>176</v>
      </c>
      <c r="AU59" s="73" t="s">
        <v>447</v>
      </c>
    </row>
    <row r="60" spans="1:47" ht="274.14999999999998" customHeight="1" x14ac:dyDescent="0.25">
      <c r="A60" s="61">
        <v>57</v>
      </c>
      <c r="B60" s="62" t="s">
        <v>101</v>
      </c>
      <c r="C60" s="63" t="s">
        <v>261</v>
      </c>
      <c r="D60" s="64" t="s">
        <v>119</v>
      </c>
      <c r="E60" s="65" t="s">
        <v>262</v>
      </c>
      <c r="F60" s="63" t="s">
        <v>248</v>
      </c>
      <c r="G60" s="63" t="s">
        <v>229</v>
      </c>
      <c r="H60" s="63" t="s">
        <v>263</v>
      </c>
      <c r="I60" s="65" t="s">
        <v>133</v>
      </c>
      <c r="J60" s="66" t="s">
        <v>127</v>
      </c>
      <c r="K60" s="66" t="s">
        <v>127</v>
      </c>
      <c r="L60" s="60" t="s">
        <v>230</v>
      </c>
      <c r="M60" s="60" t="s">
        <v>321</v>
      </c>
      <c r="N60" s="75">
        <v>3</v>
      </c>
      <c r="O60" s="69">
        <v>1</v>
      </c>
      <c r="P60" s="69">
        <v>3</v>
      </c>
      <c r="Q60" s="69">
        <v>1</v>
      </c>
      <c r="R60" s="69">
        <v>5</v>
      </c>
      <c r="S60" s="69">
        <f t="shared" si="2"/>
        <v>2.5</v>
      </c>
      <c r="T60" s="69">
        <v>3</v>
      </c>
      <c r="U60" s="69">
        <v>4</v>
      </c>
      <c r="V60" s="69">
        <f t="shared" si="3"/>
        <v>3.6</v>
      </c>
      <c r="W60" s="70">
        <f t="shared" si="4"/>
        <v>9</v>
      </c>
      <c r="X60" s="71" t="str">
        <f t="shared" si="0"/>
        <v>M</v>
      </c>
      <c r="Y60" s="67" t="s">
        <v>381</v>
      </c>
      <c r="Z60" s="72" t="s">
        <v>184</v>
      </c>
      <c r="AA60" s="69">
        <v>4</v>
      </c>
      <c r="AB60" s="69">
        <v>0</v>
      </c>
      <c r="AC60" s="69">
        <f t="shared" si="5"/>
        <v>4</v>
      </c>
      <c r="AD60" s="68">
        <f t="shared" si="6"/>
        <v>5</v>
      </c>
      <c r="AE60" s="71" t="str">
        <f t="shared" si="7"/>
        <v>B</v>
      </c>
      <c r="AF60" s="72" t="s">
        <v>184</v>
      </c>
      <c r="AG60" s="72" t="s">
        <v>184</v>
      </c>
      <c r="AH60" s="72" t="s">
        <v>184</v>
      </c>
      <c r="AI60" s="72" t="s">
        <v>184</v>
      </c>
      <c r="AJ60" s="72" t="s">
        <v>184</v>
      </c>
      <c r="AK60" s="72" t="s">
        <v>184</v>
      </c>
      <c r="AL60" s="72" t="s">
        <v>184</v>
      </c>
      <c r="AM60" s="72" t="s">
        <v>184</v>
      </c>
      <c r="AN60" s="72" t="s">
        <v>184</v>
      </c>
      <c r="AO60" s="72" t="s">
        <v>184</v>
      </c>
      <c r="AP60" s="72" t="s">
        <v>184</v>
      </c>
      <c r="AQ60" s="72" t="s">
        <v>184</v>
      </c>
      <c r="AR60" s="72" t="s">
        <v>184</v>
      </c>
      <c r="AS60" s="73" t="s">
        <v>167</v>
      </c>
      <c r="AT60" s="73" t="s">
        <v>176</v>
      </c>
      <c r="AU60" s="73" t="s">
        <v>124</v>
      </c>
    </row>
    <row r="61" spans="1:47" ht="279.39999999999998" customHeight="1" x14ac:dyDescent="0.25">
      <c r="A61" s="61">
        <v>58</v>
      </c>
      <c r="B61" s="62" t="s">
        <v>221</v>
      </c>
      <c r="C61" s="63" t="s">
        <v>109</v>
      </c>
      <c r="D61" s="85" t="s">
        <v>129</v>
      </c>
      <c r="E61" s="85" t="s">
        <v>130</v>
      </c>
      <c r="F61" s="65" t="s">
        <v>125</v>
      </c>
      <c r="G61" s="65" t="s">
        <v>125</v>
      </c>
      <c r="H61" s="65" t="s">
        <v>125</v>
      </c>
      <c r="I61" s="69" t="s">
        <v>127</v>
      </c>
      <c r="J61" s="69" t="s">
        <v>127</v>
      </c>
      <c r="K61" s="66" t="s">
        <v>127</v>
      </c>
      <c r="L61" s="60" t="s">
        <v>230</v>
      </c>
      <c r="M61" s="77" t="s">
        <v>322</v>
      </c>
      <c r="N61" s="69">
        <v>3</v>
      </c>
      <c r="O61" s="69">
        <v>3</v>
      </c>
      <c r="P61" s="69">
        <v>3</v>
      </c>
      <c r="Q61" s="69">
        <v>1</v>
      </c>
      <c r="R61" s="69">
        <v>1</v>
      </c>
      <c r="S61" s="69">
        <f t="shared" si="2"/>
        <v>2.4000000000000004</v>
      </c>
      <c r="T61" s="69">
        <v>5</v>
      </c>
      <c r="U61" s="69">
        <v>4</v>
      </c>
      <c r="V61" s="69">
        <f t="shared" si="3"/>
        <v>4.4000000000000004</v>
      </c>
      <c r="W61" s="70">
        <f t="shared" si="4"/>
        <v>10.560000000000002</v>
      </c>
      <c r="X61" s="71" t="str">
        <f t="shared" si="0"/>
        <v>M</v>
      </c>
      <c r="Y61" s="67" t="s">
        <v>382</v>
      </c>
      <c r="Z61" s="72" t="s">
        <v>184</v>
      </c>
      <c r="AA61" s="69">
        <v>8</v>
      </c>
      <c r="AB61" s="69">
        <v>0</v>
      </c>
      <c r="AC61" s="69">
        <f t="shared" si="5"/>
        <v>8</v>
      </c>
      <c r="AD61" s="68">
        <f t="shared" si="6"/>
        <v>2.5600000000000023</v>
      </c>
      <c r="AE61" s="71" t="str">
        <f t="shared" si="7"/>
        <v>B</v>
      </c>
      <c r="AF61" s="72" t="s">
        <v>184</v>
      </c>
      <c r="AG61" s="72" t="s">
        <v>184</v>
      </c>
      <c r="AH61" s="72" t="s">
        <v>184</v>
      </c>
      <c r="AI61" s="72" t="s">
        <v>184</v>
      </c>
      <c r="AJ61" s="72" t="s">
        <v>184</v>
      </c>
      <c r="AK61" s="72" t="s">
        <v>184</v>
      </c>
      <c r="AL61" s="72" t="s">
        <v>184</v>
      </c>
      <c r="AM61" s="72" t="s">
        <v>184</v>
      </c>
      <c r="AN61" s="72" t="s">
        <v>184</v>
      </c>
      <c r="AO61" s="72" t="s">
        <v>184</v>
      </c>
      <c r="AP61" s="72" t="s">
        <v>184</v>
      </c>
      <c r="AQ61" s="72" t="s">
        <v>184</v>
      </c>
      <c r="AR61" s="72" t="s">
        <v>184</v>
      </c>
      <c r="AS61" s="73" t="s">
        <v>211</v>
      </c>
      <c r="AT61" s="73" t="s">
        <v>176</v>
      </c>
      <c r="AU61" s="73" t="s">
        <v>206</v>
      </c>
    </row>
    <row r="62" spans="1:47" ht="280.14999999999998" customHeight="1" x14ac:dyDescent="0.25">
      <c r="A62" s="61">
        <v>59</v>
      </c>
      <c r="B62" s="62" t="s">
        <v>221</v>
      </c>
      <c r="C62" s="63" t="s">
        <v>174</v>
      </c>
      <c r="D62" s="85" t="s">
        <v>129</v>
      </c>
      <c r="E62" s="85" t="s">
        <v>130</v>
      </c>
      <c r="F62" s="65" t="s">
        <v>125</v>
      </c>
      <c r="G62" s="65" t="s">
        <v>125</v>
      </c>
      <c r="H62" s="65" t="s">
        <v>125</v>
      </c>
      <c r="I62" s="66" t="s">
        <v>127</v>
      </c>
      <c r="J62" s="69" t="s">
        <v>127</v>
      </c>
      <c r="K62" s="66" t="s">
        <v>127</v>
      </c>
      <c r="L62" s="60" t="s">
        <v>230</v>
      </c>
      <c r="M62" s="77" t="s">
        <v>178</v>
      </c>
      <c r="N62" s="69">
        <v>3</v>
      </c>
      <c r="O62" s="69">
        <v>1</v>
      </c>
      <c r="P62" s="69">
        <v>3</v>
      </c>
      <c r="Q62" s="69">
        <v>1</v>
      </c>
      <c r="R62" s="69">
        <v>1</v>
      </c>
      <c r="S62" s="69">
        <f t="shared" si="2"/>
        <v>2.1</v>
      </c>
      <c r="T62" s="69">
        <v>4</v>
      </c>
      <c r="U62" s="69">
        <v>4</v>
      </c>
      <c r="V62" s="69">
        <f t="shared" si="3"/>
        <v>4</v>
      </c>
      <c r="W62" s="70">
        <f t="shared" si="4"/>
        <v>8.4</v>
      </c>
      <c r="X62" s="71" t="str">
        <f t="shared" si="0"/>
        <v>M</v>
      </c>
      <c r="Y62" s="67" t="s">
        <v>383</v>
      </c>
      <c r="Z62" s="72" t="s">
        <v>184</v>
      </c>
      <c r="AA62" s="69">
        <v>7</v>
      </c>
      <c r="AB62" s="69">
        <v>0</v>
      </c>
      <c r="AC62" s="69">
        <f t="shared" si="5"/>
        <v>7</v>
      </c>
      <c r="AD62" s="68">
        <f t="shared" si="6"/>
        <v>1.4000000000000004</v>
      </c>
      <c r="AE62" s="71" t="str">
        <f t="shared" si="7"/>
        <v>R</v>
      </c>
      <c r="AF62" s="72" t="s">
        <v>184</v>
      </c>
      <c r="AG62" s="72" t="s">
        <v>184</v>
      </c>
      <c r="AH62" s="72" t="s">
        <v>184</v>
      </c>
      <c r="AI62" s="72" t="s">
        <v>184</v>
      </c>
      <c r="AJ62" s="72" t="s">
        <v>184</v>
      </c>
      <c r="AK62" s="72" t="s">
        <v>184</v>
      </c>
      <c r="AL62" s="72" t="s">
        <v>184</v>
      </c>
      <c r="AM62" s="72" t="s">
        <v>184</v>
      </c>
      <c r="AN62" s="72" t="s">
        <v>184</v>
      </c>
      <c r="AO62" s="72" t="s">
        <v>184</v>
      </c>
      <c r="AP62" s="72" t="s">
        <v>184</v>
      </c>
      <c r="AQ62" s="72" t="s">
        <v>184</v>
      </c>
      <c r="AR62" s="72" t="s">
        <v>184</v>
      </c>
      <c r="AS62" s="73"/>
      <c r="AT62" s="73"/>
      <c r="AU62" s="73"/>
    </row>
    <row r="63" spans="1:47" ht="288.39999999999998" customHeight="1" x14ac:dyDescent="0.25">
      <c r="A63" s="61">
        <v>60</v>
      </c>
      <c r="B63" s="62" t="s">
        <v>221</v>
      </c>
      <c r="C63" s="63" t="s">
        <v>175</v>
      </c>
      <c r="D63" s="85" t="s">
        <v>129</v>
      </c>
      <c r="E63" s="85" t="s">
        <v>130</v>
      </c>
      <c r="F63" s="65" t="s">
        <v>125</v>
      </c>
      <c r="G63" s="65" t="s">
        <v>125</v>
      </c>
      <c r="H63" s="65" t="s">
        <v>125</v>
      </c>
      <c r="I63" s="66" t="s">
        <v>127</v>
      </c>
      <c r="J63" s="69" t="s">
        <v>127</v>
      </c>
      <c r="K63" s="66" t="s">
        <v>127</v>
      </c>
      <c r="L63" s="60" t="s">
        <v>230</v>
      </c>
      <c r="M63" s="77" t="s">
        <v>178</v>
      </c>
      <c r="N63" s="69">
        <v>3</v>
      </c>
      <c r="O63" s="69">
        <v>1</v>
      </c>
      <c r="P63" s="69">
        <v>3</v>
      </c>
      <c r="Q63" s="69">
        <v>1</v>
      </c>
      <c r="R63" s="69">
        <v>1</v>
      </c>
      <c r="S63" s="69">
        <f t="shared" si="2"/>
        <v>2.1</v>
      </c>
      <c r="T63" s="69">
        <v>4</v>
      </c>
      <c r="U63" s="69">
        <v>4</v>
      </c>
      <c r="V63" s="69">
        <f t="shared" si="3"/>
        <v>4</v>
      </c>
      <c r="W63" s="70">
        <f t="shared" si="4"/>
        <v>8.4</v>
      </c>
      <c r="X63" s="71" t="str">
        <f t="shared" si="0"/>
        <v>M</v>
      </c>
      <c r="Y63" s="67" t="s">
        <v>384</v>
      </c>
      <c r="Z63" s="72" t="s">
        <v>184</v>
      </c>
      <c r="AA63" s="69">
        <v>7</v>
      </c>
      <c r="AB63" s="69">
        <v>0</v>
      </c>
      <c r="AC63" s="69">
        <f t="shared" si="5"/>
        <v>7</v>
      </c>
      <c r="AD63" s="68">
        <f t="shared" si="6"/>
        <v>1.4000000000000004</v>
      </c>
      <c r="AE63" s="71" t="str">
        <f t="shared" si="7"/>
        <v>R</v>
      </c>
      <c r="AF63" s="72" t="s">
        <v>184</v>
      </c>
      <c r="AG63" s="72" t="s">
        <v>184</v>
      </c>
      <c r="AH63" s="72" t="s">
        <v>184</v>
      </c>
      <c r="AI63" s="72" t="s">
        <v>184</v>
      </c>
      <c r="AJ63" s="72" t="s">
        <v>184</v>
      </c>
      <c r="AK63" s="72" t="s">
        <v>184</v>
      </c>
      <c r="AL63" s="72" t="s">
        <v>184</v>
      </c>
      <c r="AM63" s="72" t="s">
        <v>184</v>
      </c>
      <c r="AN63" s="72" t="s">
        <v>184</v>
      </c>
      <c r="AO63" s="72" t="s">
        <v>184</v>
      </c>
      <c r="AP63" s="72" t="s">
        <v>184</v>
      </c>
      <c r="AQ63" s="72" t="s">
        <v>184</v>
      </c>
      <c r="AR63" s="72" t="s">
        <v>184</v>
      </c>
      <c r="AS63" s="73"/>
      <c r="AT63" s="73"/>
      <c r="AU63" s="73"/>
    </row>
    <row r="64" spans="1:47" ht="272.64999999999998" customHeight="1" x14ac:dyDescent="0.25">
      <c r="A64" s="61">
        <v>61</v>
      </c>
      <c r="B64" s="62" t="s">
        <v>221</v>
      </c>
      <c r="C64" s="63" t="s">
        <v>172</v>
      </c>
      <c r="D64" s="85" t="s">
        <v>173</v>
      </c>
      <c r="E64" s="85" t="s">
        <v>130</v>
      </c>
      <c r="F64" s="65" t="s">
        <v>125</v>
      </c>
      <c r="G64" s="65" t="s">
        <v>125</v>
      </c>
      <c r="H64" s="65" t="s">
        <v>125</v>
      </c>
      <c r="I64" s="66" t="s">
        <v>127</v>
      </c>
      <c r="J64" s="69" t="s">
        <v>127</v>
      </c>
      <c r="K64" s="66" t="s">
        <v>127</v>
      </c>
      <c r="L64" s="60" t="s">
        <v>230</v>
      </c>
      <c r="M64" s="77" t="s">
        <v>178</v>
      </c>
      <c r="N64" s="69">
        <v>3</v>
      </c>
      <c r="O64" s="69">
        <v>1</v>
      </c>
      <c r="P64" s="69">
        <v>3</v>
      </c>
      <c r="Q64" s="69">
        <v>1</v>
      </c>
      <c r="R64" s="69">
        <v>1</v>
      </c>
      <c r="S64" s="69">
        <f t="shared" si="2"/>
        <v>2.1</v>
      </c>
      <c r="T64" s="69">
        <v>4</v>
      </c>
      <c r="U64" s="69">
        <v>4</v>
      </c>
      <c r="V64" s="69">
        <f t="shared" si="3"/>
        <v>4</v>
      </c>
      <c r="W64" s="70">
        <f t="shared" si="4"/>
        <v>8.4</v>
      </c>
      <c r="X64" s="71" t="str">
        <f t="shared" si="0"/>
        <v>M</v>
      </c>
      <c r="Y64" s="67" t="s">
        <v>385</v>
      </c>
      <c r="Z64" s="72" t="s">
        <v>184</v>
      </c>
      <c r="AA64" s="69">
        <v>7</v>
      </c>
      <c r="AB64" s="69">
        <v>0</v>
      </c>
      <c r="AC64" s="69">
        <f t="shared" si="5"/>
        <v>7</v>
      </c>
      <c r="AD64" s="68">
        <f t="shared" si="6"/>
        <v>1.4000000000000004</v>
      </c>
      <c r="AE64" s="71" t="str">
        <f t="shared" si="7"/>
        <v>R</v>
      </c>
      <c r="AF64" s="72" t="s">
        <v>184</v>
      </c>
      <c r="AG64" s="72" t="s">
        <v>184</v>
      </c>
      <c r="AH64" s="72" t="s">
        <v>184</v>
      </c>
      <c r="AI64" s="72" t="s">
        <v>184</v>
      </c>
      <c r="AJ64" s="72" t="s">
        <v>184</v>
      </c>
      <c r="AK64" s="72" t="s">
        <v>184</v>
      </c>
      <c r="AL64" s="72" t="s">
        <v>184</v>
      </c>
      <c r="AM64" s="72" t="s">
        <v>184</v>
      </c>
      <c r="AN64" s="72" t="s">
        <v>184</v>
      </c>
      <c r="AO64" s="72" t="s">
        <v>184</v>
      </c>
      <c r="AP64" s="72" t="s">
        <v>184</v>
      </c>
      <c r="AQ64" s="72" t="s">
        <v>184</v>
      </c>
      <c r="AR64" s="72" t="s">
        <v>184</v>
      </c>
      <c r="AS64" s="73"/>
      <c r="AT64" s="73"/>
      <c r="AU64" s="73"/>
    </row>
    <row r="65" spans="1:47" ht="262.89999999999998" customHeight="1" x14ac:dyDescent="0.25">
      <c r="A65" s="61">
        <v>62</v>
      </c>
      <c r="B65" s="62" t="s">
        <v>102</v>
      </c>
      <c r="C65" s="63" t="s">
        <v>34</v>
      </c>
      <c r="D65" s="85" t="s">
        <v>150</v>
      </c>
      <c r="E65" s="85" t="s">
        <v>264</v>
      </c>
      <c r="F65" s="63" t="s">
        <v>125</v>
      </c>
      <c r="G65" s="63" t="s">
        <v>125</v>
      </c>
      <c r="H65" s="63" t="s">
        <v>127</v>
      </c>
      <c r="I65" s="66" t="s">
        <v>127</v>
      </c>
      <c r="J65" s="69" t="s">
        <v>125</v>
      </c>
      <c r="K65" s="66" t="s">
        <v>127</v>
      </c>
      <c r="L65" s="60" t="s">
        <v>268</v>
      </c>
      <c r="M65" s="86" t="s">
        <v>136</v>
      </c>
      <c r="N65" s="69">
        <v>5</v>
      </c>
      <c r="O65" s="69">
        <v>1</v>
      </c>
      <c r="P65" s="69">
        <v>3</v>
      </c>
      <c r="Q65" s="69">
        <v>1</v>
      </c>
      <c r="R65" s="69">
        <v>1</v>
      </c>
      <c r="S65" s="69">
        <f t="shared" si="2"/>
        <v>2.9</v>
      </c>
      <c r="T65" s="69">
        <v>3</v>
      </c>
      <c r="U65" s="69">
        <v>5</v>
      </c>
      <c r="V65" s="69">
        <f t="shared" si="3"/>
        <v>4.2</v>
      </c>
      <c r="W65" s="70">
        <f t="shared" si="4"/>
        <v>12.18</v>
      </c>
      <c r="X65" s="71" t="str">
        <f t="shared" si="0"/>
        <v>M</v>
      </c>
      <c r="Y65" s="67" t="s">
        <v>386</v>
      </c>
      <c r="Z65" s="72" t="s">
        <v>184</v>
      </c>
      <c r="AA65" s="69">
        <v>7</v>
      </c>
      <c r="AB65" s="69">
        <v>0</v>
      </c>
      <c r="AC65" s="69">
        <f t="shared" si="5"/>
        <v>7</v>
      </c>
      <c r="AD65" s="68">
        <f t="shared" si="6"/>
        <v>5.18</v>
      </c>
      <c r="AE65" s="71" t="str">
        <f t="shared" si="7"/>
        <v>M</v>
      </c>
      <c r="AF65" s="72" t="s">
        <v>184</v>
      </c>
      <c r="AG65" s="72" t="s">
        <v>184</v>
      </c>
      <c r="AH65" s="72" t="s">
        <v>184</v>
      </c>
      <c r="AI65" s="72" t="s">
        <v>184</v>
      </c>
      <c r="AJ65" s="72" t="s">
        <v>184</v>
      </c>
      <c r="AK65" s="72" t="s">
        <v>184</v>
      </c>
      <c r="AL65" s="72" t="s">
        <v>184</v>
      </c>
      <c r="AM65" s="72" t="s">
        <v>184</v>
      </c>
      <c r="AN65" s="72" t="s">
        <v>184</v>
      </c>
      <c r="AO65" s="72" t="s">
        <v>184</v>
      </c>
      <c r="AP65" s="72" t="s">
        <v>184</v>
      </c>
      <c r="AQ65" s="72" t="s">
        <v>184</v>
      </c>
      <c r="AR65" s="72" t="s">
        <v>184</v>
      </c>
      <c r="AS65" s="73" t="s">
        <v>168</v>
      </c>
      <c r="AT65" s="73" t="s">
        <v>176</v>
      </c>
      <c r="AU65" s="73" t="s">
        <v>214</v>
      </c>
    </row>
    <row r="66" spans="1:47" ht="263.64999999999998" customHeight="1" x14ac:dyDescent="0.25">
      <c r="A66" s="61">
        <v>63</v>
      </c>
      <c r="B66" s="62" t="s">
        <v>102</v>
      </c>
      <c r="C66" s="63" t="s">
        <v>265</v>
      </c>
      <c r="D66" s="64" t="s">
        <v>119</v>
      </c>
      <c r="E66" s="64" t="s">
        <v>266</v>
      </c>
      <c r="F66" s="63" t="s">
        <v>127</v>
      </c>
      <c r="G66" s="63" t="s">
        <v>229</v>
      </c>
      <c r="H66" s="63" t="s">
        <v>127</v>
      </c>
      <c r="I66" s="66" t="s">
        <v>127</v>
      </c>
      <c r="J66" s="69" t="s">
        <v>125</v>
      </c>
      <c r="K66" s="66" t="s">
        <v>127</v>
      </c>
      <c r="L66" s="60" t="s">
        <v>268</v>
      </c>
      <c r="M66" s="77" t="s">
        <v>267</v>
      </c>
      <c r="N66" s="69">
        <v>5</v>
      </c>
      <c r="O66" s="69">
        <v>3</v>
      </c>
      <c r="P66" s="69">
        <v>3</v>
      </c>
      <c r="Q66" s="69">
        <v>1</v>
      </c>
      <c r="R66" s="69">
        <v>5</v>
      </c>
      <c r="S66" s="69">
        <f t="shared" si="2"/>
        <v>3.6000000000000005</v>
      </c>
      <c r="T66" s="69">
        <v>5</v>
      </c>
      <c r="U66" s="69">
        <v>5</v>
      </c>
      <c r="V66" s="69">
        <f t="shared" si="3"/>
        <v>5</v>
      </c>
      <c r="W66" s="70">
        <f t="shared" si="4"/>
        <v>18.000000000000004</v>
      </c>
      <c r="X66" s="71" t="str">
        <f t="shared" si="0"/>
        <v>A</v>
      </c>
      <c r="Y66" s="67" t="s">
        <v>387</v>
      </c>
      <c r="Z66" s="72" t="s">
        <v>184</v>
      </c>
      <c r="AA66" s="69">
        <v>7</v>
      </c>
      <c r="AB66" s="69">
        <v>0</v>
      </c>
      <c r="AC66" s="69">
        <f t="shared" si="5"/>
        <v>7</v>
      </c>
      <c r="AD66" s="68">
        <f t="shared" si="6"/>
        <v>11.000000000000004</v>
      </c>
      <c r="AE66" s="71" t="str">
        <f t="shared" si="7"/>
        <v>M</v>
      </c>
      <c r="AF66" s="72" t="s">
        <v>184</v>
      </c>
      <c r="AG66" s="72" t="s">
        <v>184</v>
      </c>
      <c r="AH66" s="72" t="s">
        <v>184</v>
      </c>
      <c r="AI66" s="72" t="s">
        <v>184</v>
      </c>
      <c r="AJ66" s="72" t="s">
        <v>184</v>
      </c>
      <c r="AK66" s="72" t="s">
        <v>184</v>
      </c>
      <c r="AL66" s="72" t="s">
        <v>184</v>
      </c>
      <c r="AM66" s="72" t="s">
        <v>184</v>
      </c>
      <c r="AN66" s="72" t="s">
        <v>184</v>
      </c>
      <c r="AO66" s="72" t="s">
        <v>184</v>
      </c>
      <c r="AP66" s="72" t="s">
        <v>184</v>
      </c>
      <c r="AQ66" s="72" t="s">
        <v>184</v>
      </c>
      <c r="AR66" s="72" t="s">
        <v>184</v>
      </c>
      <c r="AS66" s="73" t="s">
        <v>405</v>
      </c>
      <c r="AT66" s="73" t="s">
        <v>176</v>
      </c>
      <c r="AU66" s="73" t="s">
        <v>213</v>
      </c>
    </row>
    <row r="67" spans="1:47" ht="250.15" customHeight="1" x14ac:dyDescent="0.25">
      <c r="A67" s="61">
        <v>64</v>
      </c>
      <c r="B67" s="62" t="s">
        <v>102</v>
      </c>
      <c r="C67" s="63" t="s">
        <v>35</v>
      </c>
      <c r="D67" s="85" t="s">
        <v>151</v>
      </c>
      <c r="E67" s="85" t="s">
        <v>137</v>
      </c>
      <c r="F67" s="63" t="s">
        <v>125</v>
      </c>
      <c r="G67" s="63" t="s">
        <v>125</v>
      </c>
      <c r="H67" s="63" t="s">
        <v>127</v>
      </c>
      <c r="I67" s="66" t="s">
        <v>127</v>
      </c>
      <c r="J67" s="69" t="s">
        <v>125</v>
      </c>
      <c r="K67" s="66" t="s">
        <v>127</v>
      </c>
      <c r="L67" s="60" t="s">
        <v>268</v>
      </c>
      <c r="M67" s="77" t="s">
        <v>267</v>
      </c>
      <c r="N67" s="69">
        <v>3</v>
      </c>
      <c r="O67" s="69">
        <v>1</v>
      </c>
      <c r="P67" s="69">
        <v>3</v>
      </c>
      <c r="Q67" s="69">
        <v>1</v>
      </c>
      <c r="R67" s="69">
        <v>1</v>
      </c>
      <c r="S67" s="69">
        <f t="shared" si="2"/>
        <v>2.1</v>
      </c>
      <c r="T67" s="69">
        <v>3</v>
      </c>
      <c r="U67" s="69">
        <v>5</v>
      </c>
      <c r="V67" s="69">
        <f t="shared" si="3"/>
        <v>4.2</v>
      </c>
      <c r="W67" s="70">
        <f t="shared" si="4"/>
        <v>8.82</v>
      </c>
      <c r="X67" s="71" t="str">
        <f t="shared" si="0"/>
        <v>M</v>
      </c>
      <c r="Y67" s="67" t="s">
        <v>386</v>
      </c>
      <c r="Z67" s="72" t="s">
        <v>184</v>
      </c>
      <c r="AA67" s="69">
        <v>6</v>
      </c>
      <c r="AB67" s="69">
        <v>0</v>
      </c>
      <c r="AC67" s="69">
        <f t="shared" si="5"/>
        <v>6</v>
      </c>
      <c r="AD67" s="68">
        <f t="shared" si="6"/>
        <v>2.8200000000000003</v>
      </c>
      <c r="AE67" s="71" t="str">
        <f t="shared" si="7"/>
        <v>B</v>
      </c>
      <c r="AF67" s="72" t="s">
        <v>184</v>
      </c>
      <c r="AG67" s="72" t="s">
        <v>184</v>
      </c>
      <c r="AH67" s="72" t="s">
        <v>184</v>
      </c>
      <c r="AI67" s="72" t="s">
        <v>184</v>
      </c>
      <c r="AJ67" s="72" t="s">
        <v>184</v>
      </c>
      <c r="AK67" s="72" t="s">
        <v>184</v>
      </c>
      <c r="AL67" s="72" t="s">
        <v>184</v>
      </c>
      <c r="AM67" s="72" t="s">
        <v>184</v>
      </c>
      <c r="AN67" s="72" t="s">
        <v>184</v>
      </c>
      <c r="AO67" s="72" t="s">
        <v>184</v>
      </c>
      <c r="AP67" s="72" t="s">
        <v>184</v>
      </c>
      <c r="AQ67" s="72" t="s">
        <v>184</v>
      </c>
      <c r="AR67" s="72" t="s">
        <v>184</v>
      </c>
      <c r="AS67" s="73" t="s">
        <v>406</v>
      </c>
      <c r="AT67" s="73" t="s">
        <v>176</v>
      </c>
      <c r="AU67" s="73" t="s">
        <v>124</v>
      </c>
    </row>
    <row r="68" spans="1:47" ht="250.9" customHeight="1" x14ac:dyDescent="0.25">
      <c r="A68" s="61">
        <v>65</v>
      </c>
      <c r="B68" s="62" t="s">
        <v>102</v>
      </c>
      <c r="C68" s="63" t="s">
        <v>36</v>
      </c>
      <c r="D68" s="64" t="s">
        <v>152</v>
      </c>
      <c r="E68" s="85" t="s">
        <v>269</v>
      </c>
      <c r="F68" s="63" t="s">
        <v>125</v>
      </c>
      <c r="G68" s="63" t="s">
        <v>125</v>
      </c>
      <c r="H68" s="63" t="s">
        <v>127</v>
      </c>
      <c r="I68" s="66" t="s">
        <v>127</v>
      </c>
      <c r="J68" s="69" t="s">
        <v>125</v>
      </c>
      <c r="K68" s="66" t="s">
        <v>127</v>
      </c>
      <c r="L68" s="60" t="s">
        <v>268</v>
      </c>
      <c r="M68" s="77" t="s">
        <v>138</v>
      </c>
      <c r="N68" s="69">
        <v>3</v>
      </c>
      <c r="O68" s="69">
        <v>3</v>
      </c>
      <c r="P68" s="69">
        <v>3</v>
      </c>
      <c r="Q68" s="69">
        <v>1</v>
      </c>
      <c r="R68" s="69">
        <v>1</v>
      </c>
      <c r="S68" s="69">
        <f t="shared" si="2"/>
        <v>2.4000000000000004</v>
      </c>
      <c r="T68" s="69">
        <v>3</v>
      </c>
      <c r="U68" s="69">
        <v>5</v>
      </c>
      <c r="V68" s="69">
        <f t="shared" ref="V68:V72" si="8">(T68*$T$1)+(U68*$U$1)</f>
        <v>4.2</v>
      </c>
      <c r="W68" s="70">
        <f t="shared" ref="W68:W72" si="9">S68*V68</f>
        <v>10.080000000000002</v>
      </c>
      <c r="X68" s="71" t="str">
        <f t="shared" si="0"/>
        <v>M</v>
      </c>
      <c r="Y68" s="67" t="s">
        <v>386</v>
      </c>
      <c r="Z68" s="72" t="s">
        <v>184</v>
      </c>
      <c r="AA68" s="69">
        <v>6</v>
      </c>
      <c r="AB68" s="69">
        <v>0</v>
      </c>
      <c r="AC68" s="69">
        <f t="shared" ref="AC68:AC72" si="10">AA68-AB68</f>
        <v>6</v>
      </c>
      <c r="AD68" s="68">
        <f t="shared" ref="AD68:AD72" si="11">IF(W68-AC68&gt;0.1,W68-AC68,IF(W68-AC68&lt;=0.1,0.1))</f>
        <v>4.0800000000000018</v>
      </c>
      <c r="AE68" s="71" t="str">
        <f t="shared" si="7"/>
        <v>B</v>
      </c>
      <c r="AF68" s="72" t="s">
        <v>184</v>
      </c>
      <c r="AG68" s="72" t="s">
        <v>184</v>
      </c>
      <c r="AH68" s="72" t="s">
        <v>184</v>
      </c>
      <c r="AI68" s="72" t="s">
        <v>184</v>
      </c>
      <c r="AJ68" s="72" t="s">
        <v>184</v>
      </c>
      <c r="AK68" s="72" t="s">
        <v>184</v>
      </c>
      <c r="AL68" s="72" t="s">
        <v>184</v>
      </c>
      <c r="AM68" s="72" t="s">
        <v>184</v>
      </c>
      <c r="AN68" s="72" t="s">
        <v>184</v>
      </c>
      <c r="AO68" s="72" t="s">
        <v>184</v>
      </c>
      <c r="AP68" s="72" t="s">
        <v>184</v>
      </c>
      <c r="AQ68" s="72" t="s">
        <v>184</v>
      </c>
      <c r="AR68" s="72" t="s">
        <v>184</v>
      </c>
      <c r="AS68" s="73" t="s">
        <v>407</v>
      </c>
      <c r="AT68" s="73" t="s">
        <v>176</v>
      </c>
      <c r="AU68" s="73" t="s">
        <v>213</v>
      </c>
    </row>
    <row r="69" spans="1:47" ht="295.89999999999998" customHeight="1" x14ac:dyDescent="0.25">
      <c r="A69" s="61">
        <v>66</v>
      </c>
      <c r="B69" s="70" t="s">
        <v>222</v>
      </c>
      <c r="C69" s="63" t="s">
        <v>270</v>
      </c>
      <c r="D69" s="64" t="s">
        <v>203</v>
      </c>
      <c r="E69" s="64" t="s">
        <v>126</v>
      </c>
      <c r="F69" s="63" t="s">
        <v>125</v>
      </c>
      <c r="G69" s="63" t="s">
        <v>125</v>
      </c>
      <c r="H69" s="63" t="s">
        <v>125</v>
      </c>
      <c r="I69" s="65" t="s">
        <v>133</v>
      </c>
      <c r="J69" s="66" t="s">
        <v>127</v>
      </c>
      <c r="K69" s="66" t="s">
        <v>127</v>
      </c>
      <c r="L69" s="60" t="s">
        <v>236</v>
      </c>
      <c r="M69" s="67" t="s">
        <v>323</v>
      </c>
      <c r="N69" s="74">
        <v>3</v>
      </c>
      <c r="O69" s="69">
        <v>1</v>
      </c>
      <c r="P69" s="69">
        <v>3</v>
      </c>
      <c r="Q69" s="69">
        <v>1</v>
      </c>
      <c r="R69" s="69">
        <v>1</v>
      </c>
      <c r="S69" s="69">
        <f t="shared" ref="S69:S72" si="12">(N69*N$1)+(O69*O$1)+(P69*P$1)+(Q69*Q$1)+(R69*R$1)</f>
        <v>2.1</v>
      </c>
      <c r="T69" s="69">
        <v>2</v>
      </c>
      <c r="U69" s="69">
        <v>3</v>
      </c>
      <c r="V69" s="69">
        <f t="shared" si="8"/>
        <v>2.5999999999999996</v>
      </c>
      <c r="W69" s="70">
        <f t="shared" si="9"/>
        <v>5.4599999999999991</v>
      </c>
      <c r="X69" s="71" t="str">
        <f t="shared" ref="X69:X72" si="13">IF(W69="","",IF(W69&gt;16,"A",IF(W69&gt;5,"M",IF(W69&gt;2,"B","R"))))</f>
        <v>M</v>
      </c>
      <c r="Y69" s="67" t="s">
        <v>388</v>
      </c>
      <c r="Z69" s="72" t="s">
        <v>184</v>
      </c>
      <c r="AA69" s="69">
        <v>5</v>
      </c>
      <c r="AB69" s="69">
        <v>0</v>
      </c>
      <c r="AC69" s="69">
        <f t="shared" si="10"/>
        <v>5</v>
      </c>
      <c r="AD69" s="68">
        <f t="shared" si="11"/>
        <v>0.45999999999999908</v>
      </c>
      <c r="AE69" s="71" t="str">
        <f t="shared" ref="AE69:AE72" si="14">IF(AD69="","",IF(AD69&gt;16,"A",IF(AD69&gt;5,"M",IF(AD69&gt;2,"B","R"))))</f>
        <v>R</v>
      </c>
      <c r="AF69" s="72" t="s">
        <v>184</v>
      </c>
      <c r="AG69" s="72" t="s">
        <v>184</v>
      </c>
      <c r="AH69" s="72" t="s">
        <v>184</v>
      </c>
      <c r="AI69" s="72" t="s">
        <v>184</v>
      </c>
      <c r="AJ69" s="72" t="s">
        <v>184</v>
      </c>
      <c r="AK69" s="72" t="s">
        <v>184</v>
      </c>
      <c r="AL69" s="72" t="s">
        <v>184</v>
      </c>
      <c r="AM69" s="72" t="s">
        <v>184</v>
      </c>
      <c r="AN69" s="72" t="s">
        <v>184</v>
      </c>
      <c r="AO69" s="72" t="s">
        <v>184</v>
      </c>
      <c r="AP69" s="72" t="s">
        <v>184</v>
      </c>
      <c r="AQ69" s="72" t="s">
        <v>184</v>
      </c>
      <c r="AR69" s="72" t="s">
        <v>184</v>
      </c>
      <c r="AS69" s="73"/>
      <c r="AT69" s="73"/>
      <c r="AU69" s="73"/>
    </row>
    <row r="70" spans="1:47" ht="292.14999999999998" customHeight="1" x14ac:dyDescent="0.25">
      <c r="A70" s="61">
        <v>67</v>
      </c>
      <c r="B70" s="70" t="s">
        <v>222</v>
      </c>
      <c r="C70" s="63" t="s">
        <v>202</v>
      </c>
      <c r="D70" s="64" t="s">
        <v>203</v>
      </c>
      <c r="E70" s="64" t="s">
        <v>126</v>
      </c>
      <c r="F70" s="63" t="s">
        <v>125</v>
      </c>
      <c r="G70" s="63" t="s">
        <v>125</v>
      </c>
      <c r="H70" s="63" t="s">
        <v>125</v>
      </c>
      <c r="I70" s="65" t="s">
        <v>133</v>
      </c>
      <c r="J70" s="66" t="s">
        <v>127</v>
      </c>
      <c r="K70" s="66" t="s">
        <v>127</v>
      </c>
      <c r="L70" s="60" t="s">
        <v>230</v>
      </c>
      <c r="M70" s="67" t="s">
        <v>324</v>
      </c>
      <c r="N70" s="74">
        <v>3</v>
      </c>
      <c r="O70" s="69">
        <v>1</v>
      </c>
      <c r="P70" s="69">
        <v>3</v>
      </c>
      <c r="Q70" s="69">
        <v>1</v>
      </c>
      <c r="R70" s="69">
        <v>1</v>
      </c>
      <c r="S70" s="69">
        <f t="shared" si="12"/>
        <v>2.1</v>
      </c>
      <c r="T70" s="69">
        <v>2</v>
      </c>
      <c r="U70" s="69">
        <v>3</v>
      </c>
      <c r="V70" s="69">
        <f t="shared" si="8"/>
        <v>2.5999999999999996</v>
      </c>
      <c r="W70" s="70">
        <f t="shared" si="9"/>
        <v>5.4599999999999991</v>
      </c>
      <c r="X70" s="71" t="str">
        <f t="shared" si="13"/>
        <v>M</v>
      </c>
      <c r="Y70" s="67" t="s">
        <v>388</v>
      </c>
      <c r="Z70" s="72" t="s">
        <v>184</v>
      </c>
      <c r="AA70" s="69">
        <v>5</v>
      </c>
      <c r="AB70" s="69">
        <v>0</v>
      </c>
      <c r="AC70" s="69">
        <f t="shared" si="10"/>
        <v>5</v>
      </c>
      <c r="AD70" s="68">
        <f t="shared" si="11"/>
        <v>0.45999999999999908</v>
      </c>
      <c r="AE70" s="71" t="str">
        <f t="shared" si="14"/>
        <v>R</v>
      </c>
      <c r="AF70" s="72" t="s">
        <v>184</v>
      </c>
      <c r="AG70" s="72" t="s">
        <v>184</v>
      </c>
      <c r="AH70" s="72" t="s">
        <v>184</v>
      </c>
      <c r="AI70" s="72" t="s">
        <v>184</v>
      </c>
      <c r="AJ70" s="72" t="s">
        <v>184</v>
      </c>
      <c r="AK70" s="72" t="s">
        <v>184</v>
      </c>
      <c r="AL70" s="72" t="s">
        <v>184</v>
      </c>
      <c r="AM70" s="72" t="s">
        <v>184</v>
      </c>
      <c r="AN70" s="72" t="s">
        <v>184</v>
      </c>
      <c r="AO70" s="72" t="s">
        <v>184</v>
      </c>
      <c r="AP70" s="72" t="s">
        <v>184</v>
      </c>
      <c r="AQ70" s="72" t="s">
        <v>184</v>
      </c>
      <c r="AR70" s="72" t="s">
        <v>184</v>
      </c>
      <c r="AS70" s="73"/>
      <c r="AT70" s="73"/>
      <c r="AU70" s="73"/>
    </row>
    <row r="71" spans="1:47" ht="303.39999999999998" customHeight="1" x14ac:dyDescent="0.25">
      <c r="A71" s="61">
        <v>68</v>
      </c>
      <c r="B71" s="70" t="s">
        <v>271</v>
      </c>
      <c r="C71" s="63" t="s">
        <v>272</v>
      </c>
      <c r="D71" s="64" t="s">
        <v>207</v>
      </c>
      <c r="E71" s="63" t="s">
        <v>126</v>
      </c>
      <c r="F71" s="63" t="s">
        <v>125</v>
      </c>
      <c r="G71" s="63" t="s">
        <v>125</v>
      </c>
      <c r="H71" s="63" t="s">
        <v>125</v>
      </c>
      <c r="I71" s="65" t="s">
        <v>127</v>
      </c>
      <c r="J71" s="66" t="s">
        <v>127</v>
      </c>
      <c r="K71" s="66" t="s">
        <v>127</v>
      </c>
      <c r="L71" s="60" t="s">
        <v>236</v>
      </c>
      <c r="M71" s="67" t="s">
        <v>325</v>
      </c>
      <c r="N71" s="74">
        <v>3</v>
      </c>
      <c r="O71" s="69">
        <v>1</v>
      </c>
      <c r="P71" s="69">
        <v>3</v>
      </c>
      <c r="Q71" s="69">
        <v>1</v>
      </c>
      <c r="R71" s="69">
        <v>1</v>
      </c>
      <c r="S71" s="69">
        <f t="shared" si="12"/>
        <v>2.1</v>
      </c>
      <c r="T71" s="69">
        <v>2</v>
      </c>
      <c r="U71" s="69">
        <v>3</v>
      </c>
      <c r="V71" s="69">
        <f t="shared" si="8"/>
        <v>2.5999999999999996</v>
      </c>
      <c r="W71" s="70">
        <f t="shared" si="9"/>
        <v>5.4599999999999991</v>
      </c>
      <c r="X71" s="71" t="str">
        <f t="shared" si="13"/>
        <v>M</v>
      </c>
      <c r="Y71" s="67" t="s">
        <v>389</v>
      </c>
      <c r="Z71" s="72" t="s">
        <v>184</v>
      </c>
      <c r="AA71" s="69">
        <v>5</v>
      </c>
      <c r="AB71" s="69">
        <v>0</v>
      </c>
      <c r="AC71" s="69">
        <f t="shared" si="10"/>
        <v>5</v>
      </c>
      <c r="AD71" s="68">
        <f t="shared" si="11"/>
        <v>0.45999999999999908</v>
      </c>
      <c r="AE71" s="71" t="str">
        <f t="shared" si="14"/>
        <v>R</v>
      </c>
      <c r="AF71" s="72" t="s">
        <v>184</v>
      </c>
      <c r="AG71" s="72" t="s">
        <v>184</v>
      </c>
      <c r="AH71" s="72" t="s">
        <v>184</v>
      </c>
      <c r="AI71" s="72" t="s">
        <v>184</v>
      </c>
      <c r="AJ71" s="72" t="s">
        <v>184</v>
      </c>
      <c r="AK71" s="72" t="s">
        <v>184</v>
      </c>
      <c r="AL71" s="72" t="s">
        <v>184</v>
      </c>
      <c r="AM71" s="72" t="s">
        <v>184</v>
      </c>
      <c r="AN71" s="72" t="s">
        <v>184</v>
      </c>
      <c r="AO71" s="72" t="s">
        <v>184</v>
      </c>
      <c r="AP71" s="72" t="s">
        <v>184</v>
      </c>
      <c r="AQ71" s="72" t="s">
        <v>184</v>
      </c>
      <c r="AR71" s="72" t="s">
        <v>184</v>
      </c>
      <c r="AS71" s="73"/>
      <c r="AT71" s="73"/>
      <c r="AU71" s="73"/>
    </row>
    <row r="72" spans="1:47" ht="292.14999999999998" customHeight="1" x14ac:dyDescent="0.25">
      <c r="A72" s="61">
        <v>69</v>
      </c>
      <c r="B72" s="70" t="s">
        <v>271</v>
      </c>
      <c r="C72" s="63" t="s">
        <v>273</v>
      </c>
      <c r="D72" s="64" t="s">
        <v>203</v>
      </c>
      <c r="E72" s="64" t="s">
        <v>126</v>
      </c>
      <c r="F72" s="63" t="s">
        <v>125</v>
      </c>
      <c r="G72" s="63" t="s">
        <v>125</v>
      </c>
      <c r="H72" s="63" t="s">
        <v>125</v>
      </c>
      <c r="I72" s="65" t="s">
        <v>127</v>
      </c>
      <c r="J72" s="66" t="s">
        <v>127</v>
      </c>
      <c r="K72" s="66" t="s">
        <v>127</v>
      </c>
      <c r="L72" s="60" t="s">
        <v>236</v>
      </c>
      <c r="M72" s="67" t="s">
        <v>326</v>
      </c>
      <c r="N72" s="74">
        <v>3</v>
      </c>
      <c r="O72" s="69">
        <v>1</v>
      </c>
      <c r="P72" s="69">
        <v>3</v>
      </c>
      <c r="Q72" s="69">
        <v>1</v>
      </c>
      <c r="R72" s="69">
        <v>1</v>
      </c>
      <c r="S72" s="69">
        <f t="shared" si="12"/>
        <v>2.1</v>
      </c>
      <c r="T72" s="69">
        <v>2</v>
      </c>
      <c r="U72" s="69">
        <v>3</v>
      </c>
      <c r="V72" s="69">
        <f t="shared" si="8"/>
        <v>2.5999999999999996</v>
      </c>
      <c r="W72" s="70">
        <f t="shared" si="9"/>
        <v>5.4599999999999991</v>
      </c>
      <c r="X72" s="71" t="str">
        <f t="shared" si="13"/>
        <v>M</v>
      </c>
      <c r="Y72" s="67" t="s">
        <v>388</v>
      </c>
      <c r="Z72" s="72" t="s">
        <v>184</v>
      </c>
      <c r="AA72" s="69">
        <v>5</v>
      </c>
      <c r="AB72" s="69">
        <v>0</v>
      </c>
      <c r="AC72" s="69">
        <f t="shared" si="10"/>
        <v>5</v>
      </c>
      <c r="AD72" s="68">
        <f t="shared" si="11"/>
        <v>0.45999999999999908</v>
      </c>
      <c r="AE72" s="71" t="str">
        <f t="shared" si="14"/>
        <v>R</v>
      </c>
      <c r="AF72" s="72" t="s">
        <v>184</v>
      </c>
      <c r="AG72" s="72" t="s">
        <v>184</v>
      </c>
      <c r="AH72" s="72" t="s">
        <v>184</v>
      </c>
      <c r="AI72" s="72" t="s">
        <v>184</v>
      </c>
      <c r="AJ72" s="72" t="s">
        <v>184</v>
      </c>
      <c r="AK72" s="72" t="s">
        <v>184</v>
      </c>
      <c r="AL72" s="72" t="s">
        <v>184</v>
      </c>
      <c r="AM72" s="72" t="s">
        <v>184</v>
      </c>
      <c r="AN72" s="72" t="s">
        <v>184</v>
      </c>
      <c r="AO72" s="72" t="s">
        <v>184</v>
      </c>
      <c r="AP72" s="72" t="s">
        <v>184</v>
      </c>
      <c r="AQ72" s="72" t="s">
        <v>184</v>
      </c>
      <c r="AR72" s="72" t="s">
        <v>184</v>
      </c>
      <c r="AS72" s="73"/>
      <c r="AT72" s="73"/>
      <c r="AU72" s="73"/>
    </row>
  </sheetData>
  <autoFilter ref="A1:AU72" xr:uid="{00000000-0001-0000-0000-000000000000}"/>
  <mergeCells count="4">
    <mergeCell ref="AH2:AR2"/>
    <mergeCell ref="A2:M2"/>
    <mergeCell ref="AS2:AU2"/>
    <mergeCell ref="N2:AG2"/>
  </mergeCells>
  <conditionalFormatting sqref="AD3:AD1048576">
    <cfRule type="colorScale" priority="546">
      <colorScale>
        <cfvo type="min"/>
        <cfvo type="percentile" val="50"/>
        <cfvo type="max"/>
        <color rgb="FF63BE7B"/>
        <color rgb="FFFFEB84"/>
        <color rgb="FFF8696B"/>
      </colorScale>
    </cfRule>
  </conditionalFormatting>
  <conditionalFormatting sqref="AD3:AD1048576 AD1">
    <cfRule type="colorScale" priority="529">
      <colorScale>
        <cfvo type="min"/>
        <cfvo type="percentile" val="50"/>
        <cfvo type="max"/>
        <color rgb="FF63BE7B"/>
        <color rgb="FFFFEB84"/>
        <color rgb="FFF8696B"/>
      </colorScale>
    </cfRule>
  </conditionalFormatting>
  <conditionalFormatting sqref="AD73:AD1048576">
    <cfRule type="colorScale" priority="518">
      <colorScale>
        <cfvo type="min"/>
        <cfvo type="percentile" val="50"/>
        <cfvo type="max"/>
        <color rgb="FF63BE7B"/>
        <color rgb="FFFFEB84"/>
        <color rgb="FFF8696B"/>
      </colorScale>
    </cfRule>
  </conditionalFormatting>
  <conditionalFormatting sqref="AH3:AI3 AE73:AE1048576 AH73:AJ1048576 AE3">
    <cfRule type="colorScale" priority="772">
      <colorScale>
        <cfvo type="min"/>
        <cfvo type="percentile" val="50"/>
        <cfvo type="max"/>
        <color rgb="FF63BE7B"/>
        <color rgb="FFFFEB84"/>
        <color rgb="FFF8696B"/>
      </colorScale>
    </cfRule>
  </conditionalFormatting>
  <conditionalFormatting sqref="AD46:AD1048576">
    <cfRule type="colorScale" priority="41">
      <colorScale>
        <cfvo type="min"/>
        <cfvo type="percentile" val="50"/>
        <cfvo type="max"/>
        <color rgb="FF63BE7B"/>
        <color rgb="FFFFEB84"/>
        <color rgb="FFF8696B"/>
      </colorScale>
    </cfRule>
  </conditionalFormatting>
  <conditionalFormatting sqref="AD46:AD1048576">
    <cfRule type="colorScale" priority="2338">
      <colorScale>
        <cfvo type="min"/>
        <cfvo type="percentile" val="50"/>
        <cfvo type="max"/>
        <color rgb="FF63BE7B"/>
        <color rgb="FFFFEB84"/>
        <color rgb="FFF8696B"/>
      </colorScale>
    </cfRule>
  </conditionalFormatting>
  <conditionalFormatting sqref="AD46:AD1048576">
    <cfRule type="colorScale" priority="2345">
      <colorScale>
        <cfvo type="min"/>
        <cfvo type="percentile" val="50"/>
        <cfvo type="max"/>
        <color rgb="FF63BE7B"/>
        <color rgb="FFFFEB84"/>
        <color rgb="FFF8696B"/>
      </colorScale>
    </cfRule>
  </conditionalFormatting>
  <conditionalFormatting sqref="AD46:AD1048576">
    <cfRule type="colorScale" priority="2356">
      <colorScale>
        <cfvo type="min"/>
        <cfvo type="percentile" val="50"/>
        <cfvo type="max"/>
        <color rgb="FF63BE7B"/>
        <color rgb="FFFFEB84"/>
        <color rgb="FFF8696B"/>
      </colorScale>
    </cfRule>
  </conditionalFormatting>
  <conditionalFormatting sqref="AD4:AD72">
    <cfRule type="colorScale" priority="1">
      <colorScale>
        <cfvo type="min"/>
        <cfvo type="percentile" val="50"/>
        <cfvo type="max"/>
        <color rgb="FF63BE7B"/>
        <color rgb="FFFFEB84"/>
        <color rgb="FFF8696B"/>
      </colorScale>
    </cfRule>
  </conditionalFormatting>
  <conditionalFormatting sqref="AD46:AD72">
    <cfRule type="colorScale" priority="3002">
      <colorScale>
        <cfvo type="min"/>
        <cfvo type="percentile" val="50"/>
        <cfvo type="max"/>
        <color rgb="FF63BE7B"/>
        <color rgb="FFFFEB84"/>
        <color rgb="FFF8696B"/>
      </colorScale>
    </cfRule>
  </conditionalFormatting>
  <conditionalFormatting sqref="X4:X72">
    <cfRule type="colorScale" priority="7">
      <colorScale>
        <cfvo type="min"/>
        <cfvo type="percentile" val="50"/>
        <cfvo type="max"/>
        <color rgb="FF63BE7B"/>
        <color rgb="FFFFEB84"/>
        <color rgb="FFF8696B"/>
      </colorScale>
    </cfRule>
  </conditionalFormatting>
  <conditionalFormatting sqref="X4:X72">
    <cfRule type="colorScale" priority="3006">
      <colorScale>
        <cfvo type="min"/>
        <cfvo type="percentile" val="50"/>
        <cfvo type="max"/>
        <color rgb="FF008000"/>
        <color rgb="FFFFEB84"/>
        <color rgb="FFFF0000"/>
      </colorScale>
    </cfRule>
  </conditionalFormatting>
  <conditionalFormatting sqref="AD1:AD1048576">
    <cfRule type="colorScale" priority="10">
      <colorScale>
        <cfvo type="min"/>
        <cfvo type="percentile" val="50"/>
        <cfvo type="max"/>
        <color rgb="FF63BE7B"/>
        <color rgb="FFFFEB84"/>
        <color rgb="FFF8696B"/>
      </colorScale>
    </cfRule>
  </conditionalFormatting>
  <conditionalFormatting sqref="X1:X1048576">
    <cfRule type="colorScale" priority="9">
      <colorScale>
        <cfvo type="min"/>
        <cfvo type="percentile" val="50"/>
        <cfvo type="max"/>
        <color rgb="FF63BE7B"/>
        <color rgb="FFFFEB84"/>
        <color rgb="FFF8696B"/>
      </colorScale>
    </cfRule>
  </conditionalFormatting>
  <conditionalFormatting sqref="W4:W72">
    <cfRule type="colorScale" priority="2">
      <colorScale>
        <cfvo type="min"/>
        <cfvo type="percentile" val="50"/>
        <cfvo type="max"/>
        <color rgb="FF63BE7B"/>
        <color rgb="FFFFEB84"/>
        <color rgb="FFF8696B"/>
      </colorScale>
    </cfRule>
  </conditionalFormatting>
  <conditionalFormatting sqref="AE4:AE72">
    <cfRule type="colorScale" priority="3">
      <colorScale>
        <cfvo type="min"/>
        <cfvo type="percentile" val="50"/>
        <cfvo type="max"/>
        <color rgb="FF63BE7B"/>
        <color rgb="FFFFEB84"/>
        <color rgb="FFF8696B"/>
      </colorScale>
    </cfRule>
  </conditionalFormatting>
  <conditionalFormatting sqref="AE4:AE72">
    <cfRule type="colorScale" priority="5">
      <colorScale>
        <cfvo type="min"/>
        <cfvo type="percentile" val="50"/>
        <cfvo type="max"/>
        <color rgb="FF008000"/>
        <color rgb="FFFFEB84"/>
        <color rgb="FFFF0000"/>
      </colorScale>
    </cfRule>
  </conditionalFormatting>
  <conditionalFormatting sqref="AE4:AE72">
    <cfRule type="colorScale" priority="4">
      <colorScale>
        <cfvo type="min"/>
        <cfvo type="percentile" val="50"/>
        <cfvo type="max"/>
        <color rgb="FF63BE7B"/>
        <color rgb="FFFFEB84"/>
        <color rgb="FFF8696B"/>
      </colorScale>
    </cfRule>
  </conditionalFormatting>
  <pageMargins left="0.70866141732283472" right="0.70866141732283472" top="0.74803149606299213" bottom="0.74803149606299213" header="0.31496062992125984" footer="0.31496062992125984"/>
  <pageSetup paperSize="9" scale="40" fitToHeight="0"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7"/>
  <sheetViews>
    <sheetView topLeftCell="H1" zoomScaleNormal="100" workbookViewId="0">
      <selection activeCell="H7" sqref="H7"/>
    </sheetView>
  </sheetViews>
  <sheetFormatPr defaultColWidth="8.7109375" defaultRowHeight="15" x14ac:dyDescent="0.25"/>
  <cols>
    <col min="1" max="1" width="18.42578125" style="48" customWidth="1"/>
    <col min="2" max="2" width="43.140625" style="48" customWidth="1"/>
    <col min="3" max="3" width="8.7109375" style="48"/>
    <col min="4" max="4" width="22" style="48" customWidth="1"/>
    <col min="5" max="5" width="41.42578125" style="48" customWidth="1"/>
    <col min="6" max="7" width="8.7109375" style="48"/>
    <col min="8" max="8" width="46" style="48" customWidth="1"/>
    <col min="9" max="9" width="12.28515625" style="48" customWidth="1"/>
    <col min="10" max="10" width="36.7109375" style="48" customWidth="1"/>
    <col min="11" max="11" width="36.42578125" style="48" customWidth="1"/>
    <col min="12" max="12" width="8.7109375" style="48"/>
    <col min="13" max="13" width="35.7109375" style="48" customWidth="1"/>
    <col min="14" max="14" width="11.7109375" style="48" customWidth="1"/>
    <col min="15" max="15" width="16.7109375" style="48" customWidth="1"/>
    <col min="16" max="16384" width="8.7109375" style="48"/>
  </cols>
  <sheetData>
    <row r="1" spans="1:15" ht="18.75" x14ac:dyDescent="0.25">
      <c r="A1" s="117" t="s">
        <v>41</v>
      </c>
      <c r="B1" s="117"/>
      <c r="D1" s="117" t="s">
        <v>66</v>
      </c>
      <c r="E1" s="117"/>
      <c r="G1" s="117" t="s">
        <v>39</v>
      </c>
      <c r="H1" s="117"/>
      <c r="J1" s="117" t="s">
        <v>29</v>
      </c>
      <c r="K1" s="117"/>
      <c r="M1" s="117" t="s">
        <v>431</v>
      </c>
      <c r="N1" s="117"/>
      <c r="O1" s="117"/>
    </row>
    <row r="2" spans="1:15" x14ac:dyDescent="0.25">
      <c r="A2" s="49"/>
      <c r="B2" s="49"/>
      <c r="D2" s="49"/>
      <c r="E2" s="49"/>
      <c r="G2" s="49"/>
      <c r="H2" s="49"/>
      <c r="J2" s="49"/>
      <c r="K2" s="49"/>
      <c r="M2" s="49"/>
      <c r="N2" s="49"/>
      <c r="O2" s="49"/>
    </row>
    <row r="3" spans="1:15" ht="19.899999999999999" customHeight="1" x14ac:dyDescent="0.25">
      <c r="A3" s="118" t="s">
        <v>40</v>
      </c>
      <c r="B3" s="118"/>
      <c r="D3" s="118" t="s">
        <v>67</v>
      </c>
      <c r="E3" s="118"/>
      <c r="G3" s="114" t="s">
        <v>43</v>
      </c>
      <c r="H3" s="115"/>
      <c r="J3" s="114" t="s">
        <v>341</v>
      </c>
      <c r="K3" s="115"/>
      <c r="M3" s="14" t="s">
        <v>47</v>
      </c>
      <c r="N3" s="14" t="s">
        <v>48</v>
      </c>
      <c r="O3" s="14" t="s">
        <v>1</v>
      </c>
    </row>
    <row r="4" spans="1:15" ht="24.4" customHeight="1" x14ac:dyDescent="0.25">
      <c r="A4" s="17">
        <v>0.4</v>
      </c>
      <c r="B4" s="3" t="s">
        <v>413</v>
      </c>
      <c r="D4" s="17">
        <v>0.4</v>
      </c>
      <c r="E4" s="3" t="s">
        <v>68</v>
      </c>
      <c r="J4" s="12" t="s">
        <v>44</v>
      </c>
      <c r="K4" s="12" t="s">
        <v>45</v>
      </c>
      <c r="M4" s="15" t="s">
        <v>49</v>
      </c>
      <c r="N4" s="13" t="s">
        <v>50</v>
      </c>
      <c r="O4" s="13" t="s">
        <v>51</v>
      </c>
    </row>
    <row r="5" spans="1:15" ht="87" customHeight="1" x14ac:dyDescent="0.25">
      <c r="A5" s="17">
        <v>0.15</v>
      </c>
      <c r="B5" s="3" t="s">
        <v>23</v>
      </c>
      <c r="D5" s="17">
        <v>0.6</v>
      </c>
      <c r="E5" s="3" t="s">
        <v>69</v>
      </c>
      <c r="J5" s="1" t="s">
        <v>338</v>
      </c>
      <c r="K5" s="116" t="s">
        <v>46</v>
      </c>
      <c r="M5" s="16" t="s">
        <v>411</v>
      </c>
      <c r="N5" s="13" t="s">
        <v>52</v>
      </c>
      <c r="O5" s="13" t="s">
        <v>53</v>
      </c>
    </row>
    <row r="6" spans="1:15" ht="52.15" customHeight="1" x14ac:dyDescent="0.25">
      <c r="A6" s="17">
        <v>0.2</v>
      </c>
      <c r="B6" s="19" t="s">
        <v>334</v>
      </c>
      <c r="D6" s="20">
        <f>D4+D5</f>
        <v>1</v>
      </c>
      <c r="E6" s="18" t="s">
        <v>70</v>
      </c>
      <c r="J6" s="1" t="s">
        <v>339</v>
      </c>
      <c r="K6" s="116"/>
      <c r="M6" s="15" t="s">
        <v>412</v>
      </c>
      <c r="N6" s="13" t="s">
        <v>54</v>
      </c>
      <c r="O6" s="13" t="s">
        <v>55</v>
      </c>
    </row>
    <row r="7" spans="1:15" ht="39.4" customHeight="1" x14ac:dyDescent="0.25">
      <c r="A7" s="17">
        <v>0.15</v>
      </c>
      <c r="B7" s="3" t="s">
        <v>333</v>
      </c>
      <c r="D7" s="57"/>
      <c r="E7" s="58"/>
      <c r="J7" s="1" t="s">
        <v>346</v>
      </c>
      <c r="K7" s="116"/>
      <c r="M7" s="15" t="s">
        <v>410</v>
      </c>
      <c r="N7" s="13" t="s">
        <v>56</v>
      </c>
      <c r="O7" s="13" t="s">
        <v>57</v>
      </c>
    </row>
    <row r="8" spans="1:15" ht="36" customHeight="1" x14ac:dyDescent="0.25">
      <c r="A8" s="17">
        <v>0.1</v>
      </c>
      <c r="B8" s="3" t="s">
        <v>337</v>
      </c>
      <c r="D8" s="6" t="s">
        <v>42</v>
      </c>
      <c r="E8" s="7" t="s">
        <v>68</v>
      </c>
      <c r="J8" s="1" t="s">
        <v>340</v>
      </c>
      <c r="K8" s="116"/>
      <c r="M8" s="87"/>
      <c r="N8" s="88"/>
      <c r="O8" s="88"/>
    </row>
    <row r="9" spans="1:15" ht="24" customHeight="1" x14ac:dyDescent="0.25">
      <c r="A9" s="20">
        <f>SUM(A2:A8)</f>
        <v>1</v>
      </c>
      <c r="B9" s="18" t="s">
        <v>70</v>
      </c>
      <c r="D9" s="8">
        <v>1</v>
      </c>
      <c r="E9" s="19" t="s">
        <v>71</v>
      </c>
      <c r="J9" s="21"/>
      <c r="K9" s="22"/>
      <c r="M9" s="87"/>
      <c r="N9" s="88"/>
      <c r="O9" s="88"/>
    </row>
    <row r="10" spans="1:15" ht="38.65" customHeight="1" x14ac:dyDescent="0.25">
      <c r="D10" s="8">
        <v>2</v>
      </c>
      <c r="E10" s="19" t="s">
        <v>72</v>
      </c>
      <c r="J10" s="114" t="s">
        <v>89</v>
      </c>
      <c r="K10" s="115"/>
    </row>
    <row r="11" spans="1:15" ht="45" x14ac:dyDescent="0.25">
      <c r="A11" s="6" t="s">
        <v>42</v>
      </c>
      <c r="B11" s="7" t="s">
        <v>413</v>
      </c>
      <c r="D11" s="8">
        <v>3</v>
      </c>
      <c r="E11" s="19" t="s">
        <v>73</v>
      </c>
      <c r="J11" s="1" t="s">
        <v>91</v>
      </c>
      <c r="K11" s="14">
        <v>3</v>
      </c>
    </row>
    <row r="12" spans="1:15" ht="30" x14ac:dyDescent="0.25">
      <c r="A12" s="9">
        <v>1</v>
      </c>
      <c r="B12" s="10" t="s">
        <v>335</v>
      </c>
      <c r="D12" s="8">
        <v>4</v>
      </c>
      <c r="E12" s="19" t="s">
        <v>74</v>
      </c>
      <c r="J12" s="2" t="s">
        <v>92</v>
      </c>
      <c r="K12" s="14">
        <v>2</v>
      </c>
    </row>
    <row r="13" spans="1:15" ht="30" x14ac:dyDescent="0.25">
      <c r="A13" s="9">
        <v>3</v>
      </c>
      <c r="B13" s="10" t="s">
        <v>336</v>
      </c>
      <c r="D13" s="8">
        <v>5</v>
      </c>
      <c r="E13" s="19" t="s">
        <v>75</v>
      </c>
      <c r="J13" s="2" t="s">
        <v>93</v>
      </c>
      <c r="K13" s="14">
        <v>1</v>
      </c>
    </row>
    <row r="14" spans="1:15" ht="33" customHeight="1" x14ac:dyDescent="0.25">
      <c r="A14" s="9">
        <v>5</v>
      </c>
      <c r="B14" s="10" t="s">
        <v>329</v>
      </c>
      <c r="J14" s="1" t="s">
        <v>94</v>
      </c>
      <c r="K14" s="14">
        <v>2</v>
      </c>
    </row>
    <row r="15" spans="1:15" ht="36" customHeight="1" x14ac:dyDescent="0.25">
      <c r="D15" s="6" t="s">
        <v>42</v>
      </c>
      <c r="E15" s="7" t="s">
        <v>69</v>
      </c>
    </row>
    <row r="16" spans="1:15" ht="34.15" customHeight="1" x14ac:dyDescent="0.25">
      <c r="A16" s="11" t="s">
        <v>42</v>
      </c>
      <c r="B16" s="7" t="s">
        <v>23</v>
      </c>
      <c r="D16" s="8">
        <v>1</v>
      </c>
      <c r="E16" s="19" t="s">
        <v>71</v>
      </c>
    </row>
    <row r="17" spans="1:9" ht="45" x14ac:dyDescent="0.25">
      <c r="A17" s="52">
        <v>1</v>
      </c>
      <c r="B17" s="56" t="s">
        <v>330</v>
      </c>
      <c r="D17" s="8">
        <v>2</v>
      </c>
      <c r="E17" s="19" t="s">
        <v>76</v>
      </c>
    </row>
    <row r="18" spans="1:9" ht="75" x14ac:dyDescent="0.25">
      <c r="A18" s="52">
        <v>3</v>
      </c>
      <c r="B18" s="56" t="s">
        <v>331</v>
      </c>
      <c r="D18" s="8">
        <v>3</v>
      </c>
      <c r="E18" s="19" t="s">
        <v>77</v>
      </c>
    </row>
    <row r="19" spans="1:9" ht="45" x14ac:dyDescent="0.25">
      <c r="A19" s="52">
        <v>5</v>
      </c>
      <c r="B19" s="56" t="s">
        <v>332</v>
      </c>
      <c r="D19" s="8">
        <v>4</v>
      </c>
      <c r="E19" s="19" t="s">
        <v>78</v>
      </c>
    </row>
    <row r="20" spans="1:9" ht="60" x14ac:dyDescent="0.25">
      <c r="D20" s="8">
        <v>5</v>
      </c>
      <c r="E20" s="19" t="s">
        <v>79</v>
      </c>
    </row>
    <row r="21" spans="1:9" ht="30" x14ac:dyDescent="0.25">
      <c r="A21" s="11" t="s">
        <v>42</v>
      </c>
      <c r="B21" s="7" t="s">
        <v>334</v>
      </c>
    </row>
    <row r="22" spans="1:9" ht="48.6" customHeight="1" x14ac:dyDescent="0.25">
      <c r="A22" s="53">
        <v>1</v>
      </c>
      <c r="B22" s="56" t="s">
        <v>428</v>
      </c>
    </row>
    <row r="23" spans="1:9" ht="83.45" customHeight="1" x14ac:dyDescent="0.25">
      <c r="A23" s="53">
        <v>3</v>
      </c>
      <c r="B23" s="56" t="s">
        <v>429</v>
      </c>
    </row>
    <row r="24" spans="1:9" ht="63.6" customHeight="1" x14ac:dyDescent="0.25">
      <c r="A24" s="53">
        <v>5</v>
      </c>
      <c r="B24" s="56" t="s">
        <v>430</v>
      </c>
    </row>
    <row r="25" spans="1:9" ht="40.9" customHeight="1" x14ac:dyDescent="0.25"/>
    <row r="26" spans="1:9" ht="29.65" customHeight="1" x14ac:dyDescent="0.25">
      <c r="A26" s="11" t="s">
        <v>42</v>
      </c>
      <c r="B26" s="7" t="s">
        <v>333</v>
      </c>
    </row>
    <row r="27" spans="1:9" ht="62.65" customHeight="1" x14ac:dyDescent="0.25">
      <c r="A27" s="53">
        <v>1</v>
      </c>
      <c r="B27" s="54" t="s">
        <v>26</v>
      </c>
      <c r="H27" s="50"/>
      <c r="I27" s="51"/>
    </row>
    <row r="28" spans="1:9" ht="53.65" customHeight="1" x14ac:dyDescent="0.25">
      <c r="A28" s="53">
        <v>3</v>
      </c>
      <c r="B28" s="54" t="s">
        <v>27</v>
      </c>
      <c r="H28" s="50"/>
      <c r="I28" s="51"/>
    </row>
    <row r="29" spans="1:9" ht="51.4" customHeight="1" x14ac:dyDescent="0.25">
      <c r="A29" s="53">
        <v>5</v>
      </c>
      <c r="B29" s="54" t="s">
        <v>28</v>
      </c>
      <c r="H29" s="50"/>
      <c r="I29" s="51"/>
    </row>
    <row r="30" spans="1:9" ht="53.65" customHeight="1" x14ac:dyDescent="0.25"/>
    <row r="31" spans="1:9" ht="22.15" customHeight="1" x14ac:dyDescent="0.25">
      <c r="A31" s="11" t="s">
        <v>42</v>
      </c>
      <c r="B31" s="7" t="s">
        <v>337</v>
      </c>
      <c r="H31" s="4"/>
      <c r="I31" s="5"/>
    </row>
    <row r="32" spans="1:9" ht="21" customHeight="1" x14ac:dyDescent="0.25">
      <c r="A32" s="53">
        <v>1</v>
      </c>
      <c r="B32" s="54" t="s">
        <v>153</v>
      </c>
      <c r="H32" s="50"/>
      <c r="I32" s="51"/>
    </row>
    <row r="33" spans="1:9" ht="45" customHeight="1" x14ac:dyDescent="0.25">
      <c r="A33" s="53">
        <v>3</v>
      </c>
      <c r="B33" s="55" t="s">
        <v>409</v>
      </c>
      <c r="H33" s="50"/>
      <c r="I33" s="51"/>
    </row>
    <row r="34" spans="1:9" ht="90" x14ac:dyDescent="0.25">
      <c r="A34" s="53">
        <v>5</v>
      </c>
      <c r="B34" s="55" t="s">
        <v>327</v>
      </c>
      <c r="H34" s="50"/>
      <c r="I34" s="51"/>
    </row>
    <row r="36" spans="1:9" ht="18.75" x14ac:dyDescent="0.25">
      <c r="H36" s="4"/>
      <c r="I36" s="5"/>
    </row>
    <row r="37" spans="1:9" x14ac:dyDescent="0.25">
      <c r="H37" s="50"/>
      <c r="I37" s="51"/>
    </row>
    <row r="38" spans="1:9" ht="16.899999999999999" customHeight="1" x14ac:dyDescent="0.25">
      <c r="H38" s="50"/>
      <c r="I38" s="51"/>
    </row>
    <row r="39" spans="1:9" ht="46.15" customHeight="1" x14ac:dyDescent="0.25"/>
    <row r="46" spans="1:9" ht="16.899999999999999" customHeight="1" x14ac:dyDescent="0.25"/>
    <row r="47" spans="1:9" ht="46.9" customHeight="1" x14ac:dyDescent="0.25"/>
  </sheetData>
  <mergeCells count="11">
    <mergeCell ref="J10:K10"/>
    <mergeCell ref="K5:K8"/>
    <mergeCell ref="M1:O1"/>
    <mergeCell ref="A1:B1"/>
    <mergeCell ref="A3:B3"/>
    <mergeCell ref="D1:E1"/>
    <mergeCell ref="D3:E3"/>
    <mergeCell ref="G1:H1"/>
    <mergeCell ref="G3:H3"/>
    <mergeCell ref="J1:K1"/>
    <mergeCell ref="J3:K3"/>
  </mergeCells>
  <pageMargins left="0.7" right="0.7" top="0.75" bottom="0.75" header="0.3" footer="0.3"/>
  <pageSetup paperSize="9" orientation="portrait" horizontalDpi="360" verticalDpi="36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7E878E3A768EC49A3AC95D8C1593F88" ma:contentTypeVersion="16" ma:contentTypeDescription="Creare un nuovo documento." ma:contentTypeScope="" ma:versionID="58f5df10f22b1a14cd05ea8baef607c4">
  <xsd:schema xmlns:xsd="http://www.w3.org/2001/XMLSchema" xmlns:xs="http://www.w3.org/2001/XMLSchema" xmlns:p="http://schemas.microsoft.com/office/2006/metadata/properties" xmlns:ns2="ab2d8595-0763-4ca2-8acf-6d55a5105581" xmlns:ns3="405784ff-acc8-4e68-86a1-0928f498ee0e" targetNamespace="http://schemas.microsoft.com/office/2006/metadata/properties" ma:root="true" ma:fieldsID="d58c8a046ad45356c72dbf6d53b1b27c" ns2:_="" ns3:_="">
    <xsd:import namespace="ab2d8595-0763-4ca2-8acf-6d55a5105581"/>
    <xsd:import namespace="405784ff-acc8-4e68-86a1-0928f498ee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2d8595-0763-4ca2-8acf-6d55a5105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327510b3-7c55-48a2-93c2-069fab799d4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5784ff-acc8-4e68-86a1-0928f498ee0e"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6845a462-3b49-465c-b0cc-4b43ba2a89ee}" ma:internalName="TaxCatchAll" ma:showField="CatchAllData" ma:web="405784ff-acc8-4e68-86a1-0928f498ee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6BFDCB-06CE-4846-9188-9F70B6FBD29E}">
  <ds:schemaRefs>
    <ds:schemaRef ds:uri="http://schemas.microsoft.com/sharepoint/v3/contenttype/forms"/>
  </ds:schemaRefs>
</ds:datastoreItem>
</file>

<file path=customXml/itemProps2.xml><?xml version="1.0" encoding="utf-8"?>
<ds:datastoreItem xmlns:ds="http://schemas.openxmlformats.org/officeDocument/2006/customXml" ds:itemID="{275968A9-EC9F-44A6-AB03-BCEF7897A4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2d8595-0763-4ca2-8acf-6d55a5105581"/>
    <ds:schemaRef ds:uri="405784ff-acc8-4e68-86a1-0928f498ee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Intestazione</vt:lpstr>
      <vt:lpstr>RetiAmbiente</vt:lpstr>
      <vt:lpstr>Guida di valutazione</vt:lpstr>
      <vt:lpstr>RetiAmbiente!Area_stampa</vt:lpstr>
      <vt:lpstr>RetiAmbiente!Titoli_stampa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dc:creator>
  <cp:lastModifiedBy>Daniela Cimini</cp:lastModifiedBy>
  <cp:lastPrinted>2023-01-31T11:08:36Z</cp:lastPrinted>
  <dcterms:created xsi:type="dcterms:W3CDTF">2013-10-07T21:59:24Z</dcterms:created>
  <dcterms:modified xsi:type="dcterms:W3CDTF">2023-01-31T11:21:48Z</dcterms:modified>
</cp:coreProperties>
</file>